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汇总表" sheetId="4" r:id="rId1"/>
    <sheet name="桥梁工程劳务" sheetId="2" r:id="rId2"/>
    <sheet name="机械租赁费" sheetId="3" r:id="rId3"/>
  </sheets>
  <definedNames>
    <definedName name="_xlnm._FilterDatabase" localSheetId="1" hidden="1">桥梁工程劳务!$A$1:$I$61</definedName>
    <definedName name="_xlnm.Print_Titles" localSheetId="1">桥梁工程劳务!$2:$4</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<sst xmlns="http://schemas.openxmlformats.org/spreadsheetml/2006/main" count="309" uniqueCount="209">
  <si>
    <t>2024年“A”项目桥梁工程工程报价汇总表</t>
  </si>
  <si>
    <t>序号</t>
  </si>
  <si>
    <t>项目名称</t>
  </si>
  <si>
    <t>采购最高控制价
（元）</t>
  </si>
  <si>
    <t>班组所报价格
（元）</t>
  </si>
  <si>
    <t>备注</t>
  </si>
  <si>
    <t>桥梁工程劳务</t>
  </si>
  <si>
    <t>机械租赁费</t>
  </si>
  <si>
    <t>合计：</t>
  </si>
  <si>
    <t>报价单位名称（公章）：</t>
  </si>
  <si>
    <t>法人或委托人姓名及电话：</t>
  </si>
  <si>
    <t>时间：</t>
  </si>
  <si>
    <t>2024年“A”项目桥梁工程工程劳务施工清单与报价表</t>
  </si>
  <si>
    <t>项目特征描述</t>
  </si>
  <si>
    <t>单位</t>
  </si>
  <si>
    <t>工程量</t>
  </si>
  <si>
    <t>采购最高限价（含税）</t>
  </si>
  <si>
    <t>投标报价</t>
  </si>
  <si>
    <t/>
  </si>
  <si>
    <t>全费用综合单价（元）</t>
  </si>
  <si>
    <t>合价（元）</t>
  </si>
  <si>
    <t>含税全费用单价（元）</t>
  </si>
  <si>
    <t>含税合价（元）</t>
  </si>
  <si>
    <t xml:space="preserve"> 一</t>
  </si>
  <si>
    <t xml:space="preserve">桥面工程 </t>
  </si>
  <si>
    <t xml:space="preserve"> </t>
  </si>
  <si>
    <t>8cm厚C50混凝土</t>
  </si>
  <si>
    <t>1.混凝土种类：现浇混凝土（混凝土甲供）混凝土泵送方式、模板措施、脚手架费用等投标人自行考虑，包含在综合单价内
2.混凝土强度等级：C50
3.混凝土运输及浇筑方式：投标人自行考虑
4.未尽事宜满足设计及现行技术、质量验收规范要求</t>
  </si>
  <si>
    <t>m3</t>
  </si>
  <si>
    <t>8cm厚C30混凝土</t>
  </si>
  <si>
    <t>1.混凝土种类：现浇混凝土（混凝土甲供）混凝土泵送方式、模板措施、脚手架费用等投标人自行考虑，包含在综合单价内
2.混凝土强度等级：C30
3.混凝土运输及浇筑方式：投标人自行考虑
4.未尽事宜满足设计及现行技术、质量验收规范要求</t>
  </si>
  <si>
    <t>桥面柔性纤维增强型防水层防水涂料</t>
  </si>
  <si>
    <t>1.材料品种：柔性纤维增强型防水涂料
2.厚度：3mm
3.未尽事宜满足设计及现行技术、质量验收规范要求</t>
  </si>
  <si>
    <t>m2</t>
  </si>
  <si>
    <t>5400</t>
  </si>
  <si>
    <t>人行道C30钢筋混凝土预制板安装</t>
  </si>
  <si>
    <t>1.部位：人行道板
2.规格型号：1070*490*80mm C30钢筋混凝土预制板（预制板甲供）：
3.工作内容：预制板到场卸车、转运、安装，转运和安装方式由投标人根据现场实际情况自行考虑，安装过程中可能产生的辅材包含在综合单价中
4.未尽事宜满足设计及现行技术、质量验收规范要求</t>
  </si>
  <si>
    <t>块</t>
  </si>
  <si>
    <t>C30混凝土枕梁</t>
  </si>
  <si>
    <t>1.混凝土强度等级：C30（混凝土甲供）混凝土泵送方式及模板措施等投标人自行考虑，包含在综合单价内
2.混凝土运输及浇筑方式：投标人自行考虑
3.未尽事宜满足设计及现行技术、质量验收规范要求</t>
  </si>
  <si>
    <t>263.4</t>
  </si>
  <si>
    <t>人行道栏杆</t>
  </si>
  <si>
    <t>1.栏杆材质、规格 ：栏杆扶手材质Q235B钢管 φ108*5.5mm、φ70*3mm、φ26.8*2.75mm，立柱材料为ZG200-400铸钢件，底板材质Q235B  钢板φ230(380)*135*8mm，M12螺栓
2.油漆品种、工艺要求：80μm环氧富锌底漆一道,80μm环氧云铁中间漆一道,100μm聚安脂面漆二道
3.未尽事宜满足设计及现行技术、质量验收规范要求</t>
  </si>
  <si>
    <t>m</t>
  </si>
  <si>
    <t>300</t>
  </si>
  <si>
    <t>人行道防撞栏杆</t>
  </si>
  <si>
    <t>1.栏杆材质、规格 ：钢管、立柱、锚栓钢材采用Q355C钢
2.品种、工艺要求：具体详见人行道防撞护栏构造图，螺栓连接
3.螺栓和预埋件的间隙采用涂漆封闭
4.刷漆要求：灰色氟碳漆
5.未尽事宜满足设计及现行技术、质量验收规范要求</t>
  </si>
  <si>
    <t>中央防撞栏杆</t>
  </si>
  <si>
    <t>1.栏杆材质、规格 ：Q355 C钢
2.品种、工艺要求：具体详见车行道中央防撞护栏构造图，螺栓连接
3.螺栓和预埋件的间隙采用涂漆封闭
4.刷漆要求：灰色氟碳漆
5.未尽事宜满足设计及现行技术、质量验收规范要求</t>
  </si>
  <si>
    <t>150</t>
  </si>
  <si>
    <t>C35混凝土栏杆底座</t>
  </si>
  <si>
    <t>1.混凝土强度等级：C35（混凝土甲供）混凝土泵送方式及模板措施等投标人自行考虑，包含在综合单价内
2.混凝土运输及浇筑方式：投标人自行考虑
3.未尽事宜满足设计及现行技术、质量验收规范要求</t>
  </si>
  <si>
    <t>38.5</t>
  </si>
  <si>
    <t>C30混凝土灯杆底座</t>
  </si>
  <si>
    <t>1.名称、部位：栏杆底座（混凝土甲供）混凝土泵送方式及模板措施等投标人自行考虑，包含在综合单价内 
2.混凝土强度等级：C30
3.混凝土运输及浇筑方式：投标人自行考虑
4.未尽事宜满足设计及现行技术、质量验收规范要求</t>
  </si>
  <si>
    <t>2.04</t>
  </si>
  <si>
    <t>防抛网隔音屏</t>
  </si>
  <si>
    <t xml:space="preserve">1.材料品种：详防抛网构造图
2.结构形式：详防抛网构造图 
3.油漆品种、工艺要求：详设计施工图 
4.包含二次深化设计费用
5.未尽事宜满足设计及现行技术、质量验收规范要求
</t>
  </si>
  <si>
    <t>预埋铁件</t>
  </si>
  <si>
    <t>1.材料种类：钢板、钢筋、螺栓等预埋件综合考虑（预埋件甲供，栏杆预埋件在栏杆综合单价中）
2.材料规格：详见设计施工图
3.含防锈处理
4.未尽事宜满足设计及现行技术、质量验收规范要求</t>
  </si>
  <si>
    <t>t</t>
  </si>
  <si>
    <t>11.08</t>
  </si>
  <si>
    <t>二</t>
  </si>
  <si>
    <t xml:space="preserve">上部结构 </t>
  </si>
  <si>
    <t>板式橡胶支座</t>
  </si>
  <si>
    <t>1.材质：板式橡胶支座（甲供）
2.规格、型号：详见设计施工图
3.形式：板式
4.未尽事宜满足设计及现行技术、质量验收规范要求</t>
  </si>
  <si>
    <t>个</t>
  </si>
  <si>
    <t>112</t>
  </si>
  <si>
    <t>C50预制混凝土T形梁</t>
  </si>
  <si>
    <t xml:space="preserve">1.部位：T型梁 （混凝土甲供）
2.图集、图纸名称：1-SO2Q015
3.工作内容：包括但不限于搭设工作平台、脚手架及模板制作（钢模板租赁费用单独考虑）、安、拆、修、涂脱模剂、搬运、堆放，混凝土灌注、养护、成品梁移运存放，预留预埋件等全部工作内容；支座安装、梁体安装、梁体就位，过跨、T梁临时固定牢固及其他附属工作；
4.计量规则：依据图纸所示，以实际完成并经双方验收合格的混凝土工程量为准；除甲供材外：其他附属材料均自行购买，已包含在此单价中
5.吊装及安装方式、运输方式：投标人自行考虑
6.预制梁达到清水混凝土效果，如达不到效果自行处理，费用自行承担。预制、堆放场地由甲方指定，预制场辅材、钢模板、设备、场地的硬化（混凝土甲供）由投标人负责、场地使用完成后的拆除由投标人负责，过铁路通道部分需搭设满堂脚手架并且由专人引导负责
7.未尽事宜满足设计及现行技术、质量验收规范要求
</t>
  </si>
  <si>
    <t>2229.1</t>
  </si>
  <si>
    <t>C-75塑料波纹管</t>
  </si>
  <si>
    <t>1.材料品种：塑料波纹管
2.管径：φ75mm
3.位置：T型梁处
4.未尽事宜满足设计及现行技术、质量验收规范要求</t>
  </si>
  <si>
    <t>后张法预应力钢绞线制作安装（钢绞线甲供）</t>
  </si>
  <si>
    <t>1.钢绞线及锚夹具、垫板卸车搬运至甲方指定地点后覆盖、制作安装预应力钢绞线：
2.工作内容：包含搭拆临时脚手架及操作平台；材料卸车、场内材料倒运；钢绞线制束、穿束，安锚具、锚垫板等；张拉、切割，砼凿毛、清洗孔道，压浆，封锚头，材料运输；按设计图纸为完成本项工作的全部工作内容。                                                        3、计量规则：在设计数量范围内，以现场完成的钢绞线重量计算，钢绞线长度按两端锚具间的理论长度计算，锚具外的工作长度不予计量；锚具、管道、锚板及联结钢板等不单独计量；除甲供材外，其他附属材料均自行购买，已包含在此单价中。                              4.未尽事宜满足设计及现行技术、质量验收规范要求</t>
  </si>
  <si>
    <t>现浇C50混凝土箱梁横隔板、湿接缝</t>
  </si>
  <si>
    <t>1.部位:横隔板、湿接缝
2.混凝土强度等级：C50（混凝土甲供）混凝土泵送方式、模板措施、脚手架费用等投标人自行考虑，包含在综合单价内
3.混凝土运输及浇筑方式：投标人自行考虑
4.未尽事宜满足设计及现行技术、质量验收规范要求</t>
  </si>
  <si>
    <t>237.12</t>
  </si>
  <si>
    <t>支座预埋钢板、调平钢板、锚固钢筋</t>
  </si>
  <si>
    <t>1.材料种类：钢板、钢筋、螺栓等预埋件综合考虑（主材甲供）
2.材料规格：详见设计施工图
3.含防锈处理
4.未尽事宜满足设计及现行技术、质量验收规范要求</t>
  </si>
  <si>
    <t>8.091</t>
  </si>
  <si>
    <t>现浇混凝土支座垫石 C40</t>
  </si>
  <si>
    <t>1.部位:垫石
2.混凝土强度等级：C40（混凝土甲供）混凝土泵送方式、模板措施、脚手架费用等投标人自行考虑，包含在综合单价内
3.混凝土运输及浇筑方式：投标人自行考虑
4.未尽事宜满足设计及现行技术、质量验收规范要求</t>
  </si>
  <si>
    <t>4.6</t>
  </si>
  <si>
    <t>现浇混凝土支座垫石 C35</t>
  </si>
  <si>
    <t>1.部位:垫石
2.混凝土强度等级：C35（混凝土甲供）混凝土泵送方式、模板措施、脚手架费用等投标人自行考虑，包含在综合单价内
3.混凝土运输及浇筑方式：投标人自行考虑
4.未尽事宜满足设计及现行技术、质量验收规范要求</t>
  </si>
  <si>
    <t>1.5</t>
  </si>
  <si>
    <t>桥梁80型伸缩缝</t>
  </si>
  <si>
    <t>1.材料品种、规格：桥梁80型伸缩缝
2.混凝土等级：C50 钢纤维参量为40kg/m3
3.具体做法详见设计施工图
4.混凝土运输及浇筑方式：投标人自行考虑
5.未尽事宜满足设计及现行技术、质量验收规范要求</t>
  </si>
  <si>
    <t>49</t>
  </si>
  <si>
    <t>集水槽铸铁盖板</t>
  </si>
  <si>
    <t>1.材料：铸铁
2.规格、尺寸：240mm×500mm
3.具体做法详见设计施工图
4.未尽事宜满足设计及现行技术、质量验收规范要求</t>
  </si>
  <si>
    <t>套</t>
  </si>
  <si>
    <t>36</t>
  </si>
  <si>
    <t>集水槽（含三通）</t>
  </si>
  <si>
    <t>1.材料：PVC
2.规格、尺寸：32×32×15mm
3.具体做法详见设计施工图
4.未尽事宜满足设计及现行技术、质量验收规范要求</t>
  </si>
  <si>
    <t>DN150mmPVC泄水管</t>
  </si>
  <si>
    <t>1.材料品种：PVC管 
2.管径：φ150mm
3.泄水孔离地面1m处设置清扫口
4.未尽事宜满足设计及现行技术、质量验收规范要求</t>
  </si>
  <si>
    <t>18</t>
  </si>
  <si>
    <t>DN315mmPVC排水管</t>
  </si>
  <si>
    <t>1.材料品种：PVC管 
2.管径：φ315mm
3.泄水孔离地面1m处设置清扫口
4.管道采用配套固定件，间隔1m左右固定
5.未尽事宜满足设计及现行技术、质量验收规范要求</t>
  </si>
  <si>
    <t>涂料</t>
  </si>
  <si>
    <t>1．材料品种： 环氧封闭漆一道≤50μm、环氧树脂漆一道140μm、氟碳漆一道60μm
2．部位：桥墩、混凝土主梁、桥台外露部分外表面、混凝土附属设施(路缘石和挂板外表面)，脚手架费用综合考虑，具体详见设计施工图
3.涂刷方式：投标人自行考虑
4.未尽事宜满足设计及现行技术、质量验收规范要求</t>
  </si>
  <si>
    <t>17518.9</t>
  </si>
  <si>
    <t>三</t>
  </si>
  <si>
    <t xml:space="preserve">下部结构 </t>
  </si>
  <si>
    <t>承台土石方开挖、回填、弃土</t>
  </si>
  <si>
    <t>1、土石类别：综合                                            
2、开挖深度：完成至设计标高要求                              
3、开挖、回填、弃土方式：投标人自行考虑                       
4、工程量以开挖方量计取                                      
5、满足设计及其它规范要求</t>
  </si>
  <si>
    <t>混凝土垫层 C20 （承台）</t>
  </si>
  <si>
    <t>1.厚度：综合考虑
2.混凝土强度等级：C20商品砼（混凝土甲供），混凝土泵送方式、模板措施、脚手架费用等投标人自行考虑，包含在综合单价内
3.其余做法要求：满足设计及现行施工技术、质量验收规范要求</t>
  </si>
  <si>
    <t>78.7</t>
  </si>
  <si>
    <t>混凝土台帽 C35</t>
  </si>
  <si>
    <t>1.混凝土强度等级：C35（混凝土甲供）混凝土泵送方式、模板措施、脚手架费用等投标人自行考虑，包含在综合单价内
2.混凝土运输及浇筑方式：投标人自行考虑
3.未尽事宜满足设计及现行技术、质量验收规范要求</t>
  </si>
  <si>
    <t>39.42</t>
  </si>
  <si>
    <t>混凝土桥台 C35</t>
  </si>
  <si>
    <t>610.5</t>
  </si>
  <si>
    <t>混凝土承台 C35</t>
  </si>
  <si>
    <t>566.72</t>
  </si>
  <si>
    <t>混凝土盖梁 C40</t>
  </si>
  <si>
    <t>1.混凝土强度等级：C40（混凝土甲供）混凝土泵送方式、模板措施、脚手架费用等投标人自行考虑，包含在综合单价内
2.混凝土运输及浇筑方式：投标人自行考虑
3.未尽事宜满足设计及现行技术、质量验收规范要求</t>
  </si>
  <si>
    <t>366</t>
  </si>
  <si>
    <t>混凝土桥墩 C40</t>
  </si>
  <si>
    <t>196.6</t>
  </si>
  <si>
    <t>混凝土桥头搭板 C30</t>
  </si>
  <si>
    <t>1.混凝土强度等级：C30（混凝土甲供）混凝土泵送方式、模板措施、脚手架费用等投标人自行考虑，包含在综合单价内
2.混凝土运输及浇筑方式：投标人自行考虑
3.未尽事宜满足设计及现行技术、质量验收规范要求</t>
  </si>
  <si>
    <t>144</t>
  </si>
  <si>
    <t>搭板 20cm厚4%水泥稳定碎石</t>
  </si>
  <si>
    <t>1.水泥含量：4% 
2.石料规格：综合
3.厚度：20cm
4.未尽事宜满足设计及现行技术、质量验收规范要求</t>
  </si>
  <si>
    <t>480</t>
  </si>
  <si>
    <t>搭板 沥青玛蹄脂填缝</t>
  </si>
  <si>
    <t>1.嵌缝材料种类 沥青玛蹄脂填缝
2.未尽事宜满足设计及现行技术、质量验收规范要求</t>
  </si>
  <si>
    <t>60</t>
  </si>
  <si>
    <t>搭板 1cm油毛毡垫层</t>
  </si>
  <si>
    <t xml:space="preserve">1.部位 ：搭板
2.材料品种、规格 1cm油毛毡
3.未尽事宜满足设计及现行技术、质量验收规范要求
</t>
  </si>
  <si>
    <t>300mm厚粘土封层</t>
  </si>
  <si>
    <t>1.密实度要求：满足设计及规范要求
2.填方材料品种： 粘土
3.填方粒径要求 ：投标人自行考虑
4.填方来源、运距：投标人自行考虑
5.未尽事宜满足设计及现行技术、质量验收规范要求</t>
  </si>
  <si>
    <t>20.09</t>
  </si>
  <si>
    <t>级配碎石滤层</t>
  </si>
  <si>
    <t>1.材料品种、规格 ：级配碎石
2.未尽事宜满足设计及现行技术、质量验收规范要求</t>
  </si>
  <si>
    <t>6.5</t>
  </si>
  <si>
    <t>排水管 PVC-U DN50mm</t>
  </si>
  <si>
    <t xml:space="preserve">1.材料品种： PVC-U DN50mm
2.管径： DN50mm
3.未尽事宜满足设计及现行技术、质量验收规范要求
</t>
  </si>
  <si>
    <t>91.26</t>
  </si>
  <si>
    <t>四</t>
  </si>
  <si>
    <t xml:space="preserve">钢筋工程 </t>
  </si>
  <si>
    <t>现浇构件钢筋 螺纹钢≤φ10mm</t>
  </si>
  <si>
    <t>1.钢筋种类、规格： 螺纹钢≤φ10mm（钢筋甲供）、抗震钢筋的采用根据设计要求
2.钢筋连接方式：各种连接方式投标人综合考虑在报价中
3.其他：甲方将钢筋成品运至现场指定点后的卸车、堆放、储存、场内转运、保护、及除锈等工作；钢筋吊运、安装、固定、保护层垫块安装以及其他相关附属及所有工作，钢筋制作棚与桩基班组共用，如不能共用，需由投标人自行搭设，不再单独计取费用
4.计量规则：.依据图纸所示，按钢筋设计重量计算，不计搭接、损耗、固定钢筋的材料、定位架立钢筋、吊装钢筋、钢板、铁丝焊条等，除甲供材外，其他附属材料均自行购买，已包含在此单价中
5.未尽事宜满足设计及现行技术、质量验收规范要求</t>
  </si>
  <si>
    <t>44.782</t>
  </si>
  <si>
    <t xml:space="preserve">现浇构件钢筋 螺纹钢≤φ10mm （含刷环氧树脂涂层） </t>
  </si>
  <si>
    <t>1.钢筋种类、规格：螺纹钢 ≤φ10mm、（钢筋甲供）抗震钢筋的采用根据设计要求
2.钢筋连接方式：各种连接方式投标人综合考虑在报价中
3.其他：甲方将钢筋成品运至现场指定点后的卸车、堆放、储存、场内转运、保护、及除锈、刷环氧树脂涂层等工作；钢筋吊运、安装、固定、保护层垫块安装以及其他相关附属及所有工作，钢筋制作棚与桩基班组共用，如不能共用，需由投标人自行搭设，不再单独计取费用
4.计量规则：依据图纸所示，按钢筋设计重量计算，不计搭接、损耗、固定钢筋的材料、定位架立钢筋、吊装钢筋、钢板、铁丝焊条等，除甲供材外，其他附属材料均自行购买，已包含在此单价中
5.未尽事宜满足设计及现行技术、质量验收规范要求</t>
  </si>
  <si>
    <t>1.088</t>
  </si>
  <si>
    <t>现浇构件钢筋 螺纹钢φ12-14mm</t>
  </si>
  <si>
    <t xml:space="preserve">1.钢筋种类、规格：螺纹钢 φ12-14mm、（钢筋甲供）抗震钢筋的采用根据设计要求
2.钢筋连接方式：各种连接方式投标人综合考虑在报价中
3.其他：甲方将钢筋成品运至现场指定点后的卸车、堆放、储存、场内转运、保护、及除锈等工作；钢筋吊运、安装、固定、保护层垫块安装以及其他相关附属及所有工作，钢筋制作棚与桩基班组共用，如不能共用，需由投标人自行搭设，不再单独计取费用
4.计量规则：依据图纸所示，按钢筋设计重量计算，不计搭接、损耗、固定钢筋的材料、定位架立钢筋、吊装钢筋、钢板、铁丝焊条等，除甲供材外，其他附属材料均自行购买，已包含在此单价中
5.未尽事宜满足设计及现行技术、质量验收规范要求
</t>
  </si>
  <si>
    <t>133.404</t>
  </si>
  <si>
    <t>现浇构件钢筋 螺纹钢＞φ16mm</t>
  </si>
  <si>
    <t>1.钢筋种类、规格：螺纹钢 ＞φ16mm（钢筋甲供）、抗震钢筋的采用根据设计要求
2.钢筋连接方式：各种连接方式投标人综合考虑在报价中
3.其他：甲方将钢筋成品运至现场指定点后的卸车、堆放、储存、场内转运、保护、及除锈等工作；钢筋吊运、安装、固定、保护层垫块安装以及其他相关附属及所有工作，钢筋制作棚与桩基班组共用，如不能共用，需由投标人自行搭设，不再单独计取费用
4.计量规则：依据图纸所示，按钢筋设计重量计算，不计搭接、损耗、固定钢筋的材料、定位架立钢筋、吊装钢筋、钢板、铁丝焊条等，除甲供材外，其他附属材料均自行购买，已包含在此单价中
5.未尽事宜满足设计及现行技术、质量验收规范要求</t>
  </si>
  <si>
    <t>五</t>
  </si>
  <si>
    <t>临设/脚手架工程</t>
  </si>
  <si>
    <t>预制场及台座、枕梁混凝土浇筑（商品混凝土甲供）</t>
  </si>
  <si>
    <t>1.部位:预制场及台座、枕梁混凝土浇筑
2.混凝土强度等级：混凝土规格综合（商品混凝土甲供）混凝土泵送方式投标人自行考虑，存梁区枕梁上部枕木及台座pvc50管包含在综合单价内，不再单独计算
3.混凝土运输及浇筑方式：投标人自行考虑
4.未尽事宜满足设计及现行技术、质量验收规范要求</t>
  </si>
  <si>
    <t>按实结算</t>
  </si>
  <si>
    <t>钢筋制作、不锈钢板制作安装、角钢制作安装（钢材甲供）</t>
  </si>
  <si>
    <t>1.钢筋种类、规格：钢筋、不锈钢板、角钢综合（甲供）、抗震钢筋的采用根据设计要求
2.钢筋连接方式：各种连接方式投标人综合考虑在报价中
3.其他：甲方将钢筋成品运至现场指定点后的卸车、堆放、储存、场内转运、保护、及除锈等工作；钢筋吊运、安装、固定、保护层垫块安装以及其他相关附属及所有工作，钢筋制作棚与桩基班组公用，如不能公用，须由投标人自行搭设，不再单独计取费用。
4.计量规则：依据图纸所示，按钢筋设计重量计算，不计搭接、损耗、固定钢筋的材料、定位架立钢筋、吊装钢筋、钢板、铁丝焊条等，除甲供材外，其他附属材料均自行购买，已包含在此单价中
5.未尽事宜满足设计及现行技术、质量验收规范要求</t>
  </si>
  <si>
    <t>预制场台座模板</t>
  </si>
  <si>
    <t>1.部位:预制场台座
2.模板安拆、脚手架费用等投标人自行考虑，包含在综合单价内
3.模板、钢管脚手架等运输吊装：投标人自行考虑
4.未尽事宜满足设计及现行技术、质量验收规范要求</t>
  </si>
  <si>
    <t>预制场破碎、外运</t>
  </si>
  <si>
    <t>1.废弃料品种：拆除预制场混凝土（钢筋由投标人自行处理，钢板及角钢拆除后需交由项目部处理）
2.场外运距、弃土场费用：投标人自行考虑
3.未尽事宜满足设计及现行技术、质量验收规范要求</t>
  </si>
  <si>
    <t>桥涵支架 满堂式钢管脚手架</t>
  </si>
  <si>
    <t>1．名称：满堂式钢管支架 
2．搭设高度及方式：投标人自行综合考虑
3.本项目投标人应根据施工经验，现场实际情况和企业自身情况综合报价，包含搭设脚手架需要的所有材料、人工、机械、辅助措施等，需满足监理、业主及相关规范要求，搭设前应编制专项方案并通过监理和业主审核认可后施工
4.未尽事宜满足设计及现行技术、质量验收规范要求</t>
  </si>
  <si>
    <t>跨铁路防护棚架</t>
  </si>
  <si>
    <t>1、名称：跨铁路防护棚架                                      2、搭设要求：根据最终经专家论证后的施工方案确定                             3、本项目投标人应根据施工经验，现场实际情况和企业自身情况综合报价，包含搭设脚手架需要的所有材料、人工、机械、辅助措施等，需满足监理、业主及相关规范要求，搭设前应编制专项方案并通过监理和业主审核认可后施工                     
4、包含临近铁路防护人员、铁路安全指挥等                                  5、满足设计及其它规范要求</t>
  </si>
  <si>
    <t>项</t>
  </si>
  <si>
    <t>总价包干</t>
  </si>
  <si>
    <t>合计</t>
  </si>
  <si>
    <t>1、班组应购买雇主责任险，并按照项目经理部安全文明施工要求规范施工；
2、临水、临电的搭接：临时用电已接至预制场边界，投标人自行接驳使用，招标人不提供用水接口，临时配电箱、用电线路、开关箱、水管、机具等所有材料、设备及安装费用和水电费由投标人自行考虑，包含在综合单价中；
3、洗车池由项目经理部修建，车辆进出场项目经理部安排人员统一管理，车辆日常冲洗由投标人自行考虑；
4、施工大门、围挡、广告布施工和维护由项目经理部负责；预制场地由甲方提供，投标人进场后预制场管理由投标人自行负责，钢筋制作棚可与桩基班组共用，如不能共用，需由投标人自行搭设，不再单独计取费用。
5、临时道路修建及维护：投标人自行考虑，入口道路项目经理部负责，统一管理由项目经理部负责；桥梁预制构件/现浇构件制作安装等施工过程中的临边防护、安全防护措施由投标人负责；
6、雾炮机、防尘网购买及使用油料、搭拆：项目经理部仅提供雾炮机和防尘网，油料及管理和搭拆投标人负责；
7、公司logo安全帽、logo背心：由项目经理部统一采购，投标人领取，完成后按领取数量返还；
8、甲供材料下车、二次转运及保管：由投标人负责，甲供材料以清单注明为准，未注明的均为乙供；甲供钢材损耗须控制在在5%以内，甲供商品砼损耗须控制在3%以内。
9、检测项及检测费：施工内容的检测（复检）费用和送样由投标单位承担；（甲供材料的检测费由项目经理部承担）；
10、其他要求：挖机、推土机、装载机需自带雾喷，所有机械设备进出场及安装费用不再单独考虑；
11、民工按要求进行实名制打卡；
12、投标人需配资料员，完成自己的所涉及资料，配合甲方按照甲方要求完成工程相关资料；
13、投标人负责桥梁专项方案的编制和论证。</t>
  </si>
  <si>
    <t>2024年“A”项目桥梁工程工程机械租赁清单与报价表</t>
  </si>
  <si>
    <t>单项最高控制价（含税）</t>
  </si>
  <si>
    <t>投标报价（含税）</t>
  </si>
  <si>
    <t>租赁时间
（月）</t>
  </si>
  <si>
    <t>租金
(元/月）</t>
  </si>
  <si>
    <t>机械明细（投标人必填）</t>
  </si>
  <si>
    <t>机械租赁</t>
  </si>
  <si>
    <t>垂直运输机械进出场费</t>
  </si>
  <si>
    <t>1.机械设备名称：垂直运输机械（如履带式吊车、龙门吊等）进出场
2.规格、型号：投标人项目特点自行考虑
3.本项目投标人应根据施工经验，现场实际情况和企业自身情况综合报价
4.未尽事宜满足设计及现行技术、质量验收规范要求</t>
  </si>
  <si>
    <t>/</t>
  </si>
  <si>
    <t>此项按项报价，总价包干，但需注明具体机械名称和数量明细</t>
  </si>
  <si>
    <t>垂直运输机械租赁费（如履带式吊车、龙门吊等）</t>
  </si>
  <si>
    <t>1.机械设备名称：垂直运输机械（如履带式吊车、龙门吊等）
2.规格、型号：投标人项目特点自行考虑
3.本项目投标人应根据施工经验及施工工期，现场实际情况和企业自身情况综合报价，安装、拆除、周转、报检及其余不可预见费用投标人自行考虑
4.未尽事宜满足设计及现行技术、质量验收规范要求</t>
  </si>
  <si>
    <t>台</t>
  </si>
  <si>
    <t>本项总控制价为300000元，投标人自行根据施工组织、施工和工期安排填报机械租赁时间（月）和月租金并报总价，总价包干</t>
  </si>
  <si>
    <t>架桥机械进出场费</t>
  </si>
  <si>
    <t>1.机械设备名称：架桥机械进出场（包含双导梁安装及拆除）
2.规格、型号：投标人项目特点自行考虑
3.本项目投标人应根据施工经验，现场实际情况和企业自身情况综合报价
4.未尽事宜满足设计及现行技术、质量验收规范要求</t>
  </si>
  <si>
    <t>台/次</t>
  </si>
  <si>
    <t>此项按项报价，总价包干，但需注明具体机械名称及数量明细。如招标人原因造成架桥机械多次进出场的，按实际进出场台/次结算。</t>
  </si>
  <si>
    <t>架桥机械租赁费</t>
  </si>
  <si>
    <t>1.机械设备名称：架桥机械
2.规格、型号：投标人项目特点自行考虑
3.本项目投标人应根据施工经验及施工工期，现场实际情况和企业自身情况综合报价
4.未尽事宜满足设计及现行技术、质量验收规范要求</t>
  </si>
  <si>
    <t>本项总控制价为200000元，投标人自行根据施工组织、施工工艺和工期安排填报机械租赁时间（月）和月租金并报总价，总价包干。</t>
  </si>
  <si>
    <t>运梁机械租赁费用</t>
  </si>
  <si>
    <t>1.机械设备名称：运梁机械
2.规格、型号：投标人项目特点自行考虑
3.本项目投标人应根据施工经验及施工工期，现场实际情况和企业自身情况综合报价，含进出场费及租赁费
4.未尽事宜满足设计及现行技术、质量验收规范要求</t>
  </si>
  <si>
    <t>本项总控制价为60000元，投标人自行根据施工组织、施工工艺和工期安排填报机械租赁时间（月）和月租金并报总价，总价包干</t>
  </si>
  <si>
    <t>模板租赁</t>
  </si>
  <si>
    <t>单项控制价（含税）</t>
  </si>
  <si>
    <t>租赁时间
（天）</t>
  </si>
  <si>
    <t>租赁单价
（元/m2/天）</t>
  </si>
  <si>
    <t>投标人备注</t>
  </si>
  <si>
    <t>钢模板租赁</t>
  </si>
  <si>
    <t>1.材料名称：钢模板
2.规格、型号：投标人填报
3.本项目投标人应根据施工组织、施工工艺及施工工期，现场实际情况和企业自身情况综合报价，含运费、上下车费和租赁费等
4.未尽事宜满足设计及现行技术、质量验收规范要求</t>
  </si>
  <si>
    <t>本项总控制价为150000元，投标人自行根据施工组织、施工工艺和工期安排填报模板租赁时间（月）和月租金并报总价，不限制投标人采用租赁或购买模板的方式，总价包干</t>
  </si>
  <si>
    <t>补充说明：
1、机械进出场费实行总价包干，投标人自行根据总工期及自身进度安排计划考虑进出场台次；
2、机械租赁费实行总价包干，投标人自行根据总工期及自身进度安排计划考虑租赁时间和租赁单价；
3、机械进出场费用和租赁费已包含机械的检测费、保养费、维修费、机操手费用、运行油料、水电费用等所有费用；
4、机械运行期间应满足环保要求。
5、投标人在填报钢模板租赁工程量时仅限需使用钢模板的部位，其余木模板费用已包含在相应混凝土构件单价中。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</si>
</sst>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7">
    <font>
      <sz val="12"/>
      <color indexed="8"/>
      <name val="宋体"/>
      <charset val="134"/>
    </font>
    <font>
      <sz val="12"/>
      <name val="宋体"/>
      <charset val="134"/>
    </font>
    <font>
      <b/>
      <sz val="12"/>
      <name val="宋体"/>
      <charset val="134"/>
    </font>
    <font>
      <sz val="12"/>
      <name val="宋体"/>
      <charset val="134"/>
      <scheme val="minor"/>
    </font>
    <font>
      <b/>
      <sz val="16"/>
      <name val="宋体"/>
      <charset val="134"/>
      <scheme val="minor"/>
    </font>
    <font>
      <b/>
      <sz val="10"/>
      <name val="宋体"/>
      <charset val="134"/>
      <scheme val="minor"/>
    </font>
    <font>
      <b/>
      <sz val="10"/>
      <name val="宋体"/>
      <charset val="134"/>
    </font>
    <font>
      <sz val="10"/>
      <name val="宋体"/>
      <charset val="134"/>
      <scheme val="minor"/>
    </font>
    <font>
      <sz val="11"/>
      <name val="宋体"/>
      <charset val="134"/>
      <scheme val="minor"/>
    </font>
    <font>
      <b/>
      <sz val="10"/>
      <color rgb="FFFF0000"/>
      <name val="宋体"/>
      <charset val="134"/>
    </font>
    <font>
      <sz val="10"/>
      <color rgb="FFFF0000"/>
      <name val="宋体"/>
      <charset val="134"/>
    </font>
    <font>
      <sz val="10"/>
      <color indexed="0"/>
      <name val="宋体"/>
      <charset val="134"/>
    </font>
    <font>
      <sz val="10"/>
      <name val="宋体"/>
      <charset val="134"/>
    </font>
    <font>
      <b/>
      <sz val="12"/>
      <color indexed="8"/>
      <name val="宋体"/>
      <charset val="134"/>
    </font>
    <font>
      <b/>
      <sz val="20"/>
      <name val="宋体"/>
      <charset val="134"/>
    </font>
    <font>
      <sz val="12"/>
      <color theme="1"/>
      <name val="宋体"/>
      <charset val="134"/>
    </font>
    <font>
      <sz val="11"/>
      <color indexed="8"/>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xf numFmtId="44" fontId="0" fillId="0" borderId="0"/>
    <xf numFmtId="9" fontId="0" fillId="0" borderId="0"/>
    <xf numFmtId="43" fontId="0" fillId="0" borderId="0"/>
    <xf numFmtId="45" fontId="0" fillId="0" borderId="0"/>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3" borderId="9"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0" applyNumberFormat="0" applyFill="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5" fillId="0" borderId="0" applyNumberFormat="0" applyFill="0" applyBorder="0" applyAlignment="0" applyProtection="0">
      <alignment vertical="center"/>
    </xf>
    <xf numFmtId="0" fontId="26" fillId="4" borderId="12" applyNumberFormat="0" applyAlignment="0" applyProtection="0">
      <alignment vertical="center"/>
    </xf>
    <xf numFmtId="0" fontId="27" fillId="5" borderId="13" applyNumberFormat="0" applyAlignment="0" applyProtection="0">
      <alignment vertical="center"/>
    </xf>
    <xf numFmtId="0" fontId="28" fillId="5" borderId="12" applyNumberFormat="0" applyAlignment="0" applyProtection="0">
      <alignment vertical="center"/>
    </xf>
    <xf numFmtId="0" fontId="29" fillId="6" borderId="14" applyNumberFormat="0" applyAlignment="0" applyProtection="0">
      <alignment vertical="center"/>
    </xf>
    <xf numFmtId="0" fontId="30" fillId="0" borderId="15" applyNumberFormat="0" applyFill="0" applyAlignment="0" applyProtection="0">
      <alignment vertical="center"/>
    </xf>
    <xf numFmtId="0" fontId="31" fillId="0" borderId="16"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cellStyleXfs>
  <cellXfs count="58">
    <xf numFmtId="0" fontId="0" fillId="0" borderId="0" xfId="0"/>
    <xf numFmtId="0" fontId="1" fillId="0" borderId="0" xfId="0" applyFont="1" applyFill="1"/>
    <xf numFmtId="0" fontId="2" fillId="0" borderId="0" xfId="0" applyFont="1" applyFill="1"/>
    <xf numFmtId="0" fontId="2"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center" vertical="center"/>
    </xf>
    <xf numFmtId="0" fontId="2" fillId="0" borderId="1" xfId="0" applyFont="1" applyFill="1" applyBorder="1"/>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vertical="center"/>
    </xf>
    <xf numFmtId="0" fontId="2" fillId="0" borderId="1" xfId="0" applyFont="1" applyFill="1" applyBorder="1" applyAlignment="1">
      <alignment vertical="center"/>
    </xf>
    <xf numFmtId="0" fontId="8" fillId="0" borderId="0" xfId="0" applyFont="1" applyFill="1" applyAlignment="1">
      <alignment horizontal="left" vertical="top" wrapText="1"/>
    </xf>
    <xf numFmtId="0" fontId="8" fillId="0" borderId="0" xfId="0" applyFont="1" applyFill="1" applyAlignment="1">
      <alignment horizontal="left" vertical="top"/>
    </xf>
    <xf numFmtId="0" fontId="2" fillId="0" borderId="2" xfId="0" applyFont="1" applyFill="1" applyBorder="1" applyAlignment="1">
      <alignment horizontal="center" vertical="center"/>
    </xf>
    <xf numFmtId="0" fontId="9" fillId="0" borderId="1" xfId="0" applyFont="1" applyFill="1" applyBorder="1" applyAlignment="1">
      <alignment horizontal="center" vertical="center" wrapText="1"/>
    </xf>
    <xf numFmtId="0" fontId="2" fillId="0" borderId="3" xfId="0" applyFont="1" applyFill="1" applyBorder="1" applyAlignment="1">
      <alignment horizontal="center" vertical="center"/>
    </xf>
    <xf numFmtId="0" fontId="10" fillId="0" borderId="1" xfId="0" applyFont="1" applyFill="1" applyBorder="1" applyAlignment="1">
      <alignment vertical="center" wrapText="1"/>
    </xf>
    <xf numFmtId="0" fontId="10" fillId="0" borderId="1" xfId="0" applyFont="1" applyFill="1" applyBorder="1" applyAlignment="1">
      <alignment wrapText="1"/>
    </xf>
    <xf numFmtId="0" fontId="1" fillId="0" borderId="0" xfId="0" applyFont="1" applyFill="1" applyAlignment="1">
      <alignment horizontal="center" vertical="center"/>
    </xf>
    <xf numFmtId="0" fontId="7" fillId="0" borderId="1" xfId="0" applyFont="1" applyFill="1" applyBorder="1" applyAlignment="1">
      <alignment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right" vertical="center" wrapText="1"/>
    </xf>
    <xf numFmtId="176" fontId="5" fillId="0" borderId="1" xfId="0" applyNumberFormat="1" applyFont="1" applyFill="1" applyBorder="1" applyAlignment="1">
      <alignment horizontal="center" vertical="center"/>
    </xf>
    <xf numFmtId="0" fontId="1" fillId="0" borderId="1" xfId="0" applyFont="1" applyFill="1" applyBorder="1" applyAlignment="1">
      <alignment vertical="center"/>
    </xf>
    <xf numFmtId="0" fontId="7" fillId="0" borderId="0" xfId="0" applyFont="1" applyFill="1" applyAlignment="1">
      <alignment horizontal="left" vertical="center" wrapText="1"/>
    </xf>
    <xf numFmtId="0" fontId="12" fillId="0" borderId="1" xfId="0" applyFont="1" applyFill="1" applyBorder="1" applyAlignment="1">
      <alignment vertical="center"/>
    </xf>
    <xf numFmtId="0" fontId="13" fillId="0" borderId="0" xfId="0" applyFont="1" applyFill="1" applyBorder="1" applyAlignment="1"/>
    <xf numFmtId="0" fontId="0" fillId="0" borderId="0" xfId="0" applyFont="1" applyFill="1" applyBorder="1" applyAlignment="1">
      <alignment horizontal="center" vertical="center"/>
    </xf>
    <xf numFmtId="176" fontId="0" fillId="0" borderId="0" xfId="0" applyNumberFormat="1" applyFont="1" applyFill="1" applyBorder="1" applyAlignment="1">
      <alignment horizontal="center" vertical="center"/>
    </xf>
    <xf numFmtId="0" fontId="0" fillId="0" borderId="0" xfId="0" applyFont="1" applyFill="1" applyBorder="1" applyAlignment="1"/>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176" fontId="14" fillId="2" borderId="1" xfId="0" applyNumberFormat="1" applyFont="1" applyFill="1" applyBorder="1" applyAlignment="1">
      <alignment horizontal="center" vertical="center"/>
    </xf>
    <xf numFmtId="0" fontId="13" fillId="2" borderId="1" xfId="0" applyFont="1" applyFill="1" applyBorder="1" applyAlignment="1">
      <alignment horizontal="center" vertical="center"/>
    </xf>
    <xf numFmtId="176" fontId="13" fillId="2" borderId="1" xfId="0" applyNumberFormat="1" applyFont="1" applyFill="1" applyBorder="1" applyAlignment="1">
      <alignment horizontal="center" vertical="center" wrapText="1"/>
    </xf>
    <xf numFmtId="0" fontId="13" fillId="0" borderId="0" xfId="0" applyFont="1" applyFill="1" applyBorder="1" applyAlignment="1">
      <alignment horizontal="center" vertical="center"/>
    </xf>
    <xf numFmtId="0" fontId="0" fillId="0" borderId="1" xfId="0" applyFont="1" applyFill="1" applyBorder="1" applyAlignment="1">
      <alignment horizontal="center" vertical="center"/>
    </xf>
    <xf numFmtId="176" fontId="0" fillId="0" borderId="1" xfId="0" applyNumberFormat="1" applyFont="1" applyFill="1" applyBorder="1" applyAlignment="1">
      <alignment horizontal="center" vertical="center"/>
    </xf>
    <xf numFmtId="0" fontId="13" fillId="0" borderId="1" xfId="0" applyFont="1" applyFill="1" applyBorder="1" applyAlignment="1">
      <alignment horizontal="center" vertical="center"/>
    </xf>
    <xf numFmtId="176" fontId="13" fillId="0" borderId="1" xfId="0" applyNumberFormat="1" applyFont="1" applyFill="1" applyBorder="1" applyAlignment="1">
      <alignment horizontal="center" vertical="center"/>
    </xf>
    <xf numFmtId="0" fontId="15" fillId="0" borderId="6" xfId="0" applyFont="1" applyFill="1" applyBorder="1" applyAlignment="1">
      <alignment horizontal="left" vertical="center"/>
    </xf>
    <xf numFmtId="0" fontId="15" fillId="0" borderId="7" xfId="0" applyFont="1" applyFill="1" applyBorder="1" applyAlignment="1">
      <alignment horizontal="left" vertical="center"/>
    </xf>
    <xf numFmtId="0" fontId="15" fillId="0" borderId="8" xfId="0" applyFont="1" applyFill="1" applyBorder="1" applyAlignment="1">
      <alignment horizontal="left" vertical="center"/>
    </xf>
    <xf numFmtId="0" fontId="16" fillId="0" borderId="6" xfId="0" applyFont="1" applyFill="1" applyBorder="1" applyAlignment="1">
      <alignment horizontal="left" vertical="center"/>
    </xf>
    <xf numFmtId="0" fontId="16" fillId="0" borderId="7" xfId="0" applyFont="1" applyFill="1" applyBorder="1" applyAlignment="1">
      <alignment horizontal="left" vertical="center"/>
    </xf>
    <xf numFmtId="0" fontId="16" fillId="0" borderId="8"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tabSelected="1" workbookViewId="0">
      <selection activeCell="A6" sqref="A6:E6"/>
    </sheetView>
  </sheetViews>
  <sheetFormatPr defaultColWidth="10" defaultRowHeight="14.25" outlineLevelRow="7" outlineLevelCol="5"/>
  <cols>
    <col min="1" max="1" width="8.5" style="39" customWidth="1"/>
    <col min="2" max="2" width="21.125" style="39" customWidth="1"/>
    <col min="3" max="3" width="23.5" style="40" customWidth="1"/>
    <col min="4" max="4" width="21.625" style="40" customWidth="1"/>
    <col min="5" max="5" width="16.375" style="39" customWidth="1"/>
    <col min="6" max="6" width="10.275" style="39"/>
    <col min="7" max="16384" width="10" style="41"/>
  </cols>
  <sheetData>
    <row r="1" ht="62" customHeight="1" spans="1:5">
      <c r="A1" s="42" t="s">
        <v>0</v>
      </c>
      <c r="B1" s="43"/>
      <c r="C1" s="44"/>
      <c r="D1" s="44"/>
      <c r="E1" s="43"/>
    </row>
    <row r="2" s="38" customFormat="1" ht="47" customHeight="1" spans="1:6">
      <c r="A2" s="45" t="s">
        <v>1</v>
      </c>
      <c r="B2" s="45" t="s">
        <v>2</v>
      </c>
      <c r="C2" s="46" t="s">
        <v>3</v>
      </c>
      <c r="D2" s="46" t="s">
        <v>4</v>
      </c>
      <c r="E2" s="45" t="s">
        <v>5</v>
      </c>
      <c r="F2" s="47"/>
    </row>
    <row r="3" ht="47" customHeight="1" spans="1:5">
      <c r="A3" s="48">
        <v>1</v>
      </c>
      <c r="B3" s="48" t="s">
        <v>6</v>
      </c>
      <c r="C3" s="49">
        <f>桥梁工程劳务!G60</f>
        <v>6465988.39</v>
      </c>
      <c r="D3" s="49"/>
      <c r="E3" s="48"/>
    </row>
    <row r="4" ht="47" customHeight="1" spans="1:5">
      <c r="A4" s="48">
        <v>2</v>
      </c>
      <c r="B4" s="48" t="s">
        <v>7</v>
      </c>
      <c r="C4" s="49">
        <f>机械租赁费!E14</f>
        <v>1160000</v>
      </c>
      <c r="D4" s="49"/>
      <c r="E4" s="48"/>
    </row>
    <row r="5" s="38" customFormat="1" ht="47" customHeight="1" spans="1:6">
      <c r="A5" s="48">
        <v>3</v>
      </c>
      <c r="B5" s="50" t="s">
        <v>8</v>
      </c>
      <c r="C5" s="51">
        <f>SUM(C3:C4)</f>
        <v>7625988.39</v>
      </c>
      <c r="D5" s="51"/>
      <c r="E5" s="50"/>
      <c r="F5" s="47"/>
    </row>
    <row r="6" s="38" customFormat="1" ht="47" customHeight="1" spans="1:6">
      <c r="A6" s="52" t="s">
        <v>9</v>
      </c>
      <c r="B6" s="53"/>
      <c r="C6" s="53"/>
      <c r="D6" s="53"/>
      <c r="E6" s="54"/>
      <c r="F6" s="47"/>
    </row>
    <row r="7" s="38" customFormat="1" ht="47" customHeight="1" spans="1:6">
      <c r="A7" s="52" t="s">
        <v>10</v>
      </c>
      <c r="B7" s="53"/>
      <c r="C7" s="53"/>
      <c r="D7" s="53"/>
      <c r="E7" s="54"/>
      <c r="F7" s="47"/>
    </row>
    <row r="8" s="38" customFormat="1" ht="47" customHeight="1" spans="1:6">
      <c r="A8" s="55" t="s">
        <v>11</v>
      </c>
      <c r="B8" s="56"/>
      <c r="C8" s="56"/>
      <c r="D8" s="56"/>
      <c r="E8" s="57"/>
      <c r="F8" s="47"/>
    </row>
  </sheetData>
  <mergeCells count="4">
    <mergeCell ref="A1:E1"/>
    <mergeCell ref="A6:E6"/>
    <mergeCell ref="A7:E7"/>
    <mergeCell ref="A8:E8"/>
  </mergeCells>
  <pageMargins left="0.354166666666667" right="0.0784722222222222" top="0.550694444444444" bottom="0.550694444444444"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61"/>
  <sheetViews>
    <sheetView view="pageBreakPreview" zoomScaleNormal="100" workbookViewId="0">
      <selection activeCell="H7" sqref="H7"/>
    </sheetView>
  </sheetViews>
  <sheetFormatPr defaultColWidth="9" defaultRowHeight="14.25"/>
  <cols>
    <col min="1" max="1" width="4.625" style="4"/>
    <col min="2" max="2" width="15" style="5" customWidth="1"/>
    <col min="3" max="3" width="54.125" style="5" customWidth="1"/>
    <col min="4" max="4" width="5.75" style="4" customWidth="1"/>
    <col min="5" max="5" width="7.5" style="4" customWidth="1"/>
    <col min="6" max="6" width="10.375" style="4" customWidth="1"/>
    <col min="7" max="7" width="12.375" style="4" customWidth="1"/>
    <col min="8" max="8" width="11.75" style="1" customWidth="1"/>
    <col min="9" max="9" width="12.5" style="1" customWidth="1"/>
    <col min="10" max="11" width="9" style="1"/>
    <col min="12" max="12" width="12.625" style="1"/>
    <col min="13" max="16384" width="9" style="1"/>
  </cols>
  <sheetData>
    <row r="1" ht="27" customHeight="1" spans="1:10">
      <c r="A1" s="6" t="s">
        <v>12</v>
      </c>
      <c r="B1" s="6"/>
      <c r="C1" s="6"/>
      <c r="D1" s="6"/>
      <c r="E1" s="6"/>
      <c r="F1" s="6"/>
      <c r="G1" s="6"/>
      <c r="H1" s="6"/>
      <c r="I1" s="6"/>
      <c r="J1" s="6"/>
    </row>
    <row r="2" spans="1:10">
      <c r="A2" s="7" t="s">
        <v>1</v>
      </c>
      <c r="B2" s="7" t="s">
        <v>2</v>
      </c>
      <c r="C2" s="7" t="s">
        <v>13</v>
      </c>
      <c r="D2" s="7" t="s">
        <v>14</v>
      </c>
      <c r="E2" s="7" t="s">
        <v>15</v>
      </c>
      <c r="F2" s="7" t="s">
        <v>16</v>
      </c>
      <c r="G2" s="7"/>
      <c r="H2" s="9" t="s">
        <v>17</v>
      </c>
      <c r="I2" s="9"/>
      <c r="J2" s="7" t="s">
        <v>5</v>
      </c>
    </row>
    <row r="3" spans="1:10">
      <c r="A3" s="7" t="s">
        <v>18</v>
      </c>
      <c r="B3" s="7" t="s">
        <v>18</v>
      </c>
      <c r="C3" s="7" t="s">
        <v>18</v>
      </c>
      <c r="D3" s="7" t="s">
        <v>18</v>
      </c>
      <c r="E3" s="7" t="s">
        <v>18</v>
      </c>
      <c r="F3" s="7" t="s">
        <v>19</v>
      </c>
      <c r="G3" s="7" t="s">
        <v>20</v>
      </c>
      <c r="H3" s="9" t="s">
        <v>21</v>
      </c>
      <c r="I3" s="9" t="s">
        <v>22</v>
      </c>
      <c r="J3" s="7"/>
    </row>
    <row r="4" spans="1:10">
      <c r="A4" s="7" t="s">
        <v>18</v>
      </c>
      <c r="B4" s="7" t="s">
        <v>18</v>
      </c>
      <c r="C4" s="7" t="s">
        <v>18</v>
      </c>
      <c r="D4" s="7" t="s">
        <v>18</v>
      </c>
      <c r="E4" s="7" t="s">
        <v>18</v>
      </c>
      <c r="F4" s="7"/>
      <c r="G4" s="7"/>
      <c r="H4" s="9"/>
      <c r="I4" s="9"/>
      <c r="J4" s="7"/>
    </row>
    <row r="5" s="2" customFormat="1" spans="1:10">
      <c r="A5" s="7" t="s">
        <v>23</v>
      </c>
      <c r="B5" s="7" t="s">
        <v>24</v>
      </c>
      <c r="C5" s="7"/>
      <c r="D5" s="7" t="s">
        <v>25</v>
      </c>
      <c r="E5" s="7" t="s">
        <v>25</v>
      </c>
      <c r="F5" s="11"/>
      <c r="G5" s="11"/>
      <c r="H5" s="12"/>
      <c r="I5" s="12"/>
      <c r="J5" s="12"/>
    </row>
    <row r="6" s="1" customFormat="1" ht="60" spans="1:10">
      <c r="A6" s="13">
        <v>1</v>
      </c>
      <c r="B6" s="14" t="s">
        <v>26</v>
      </c>
      <c r="C6" s="14" t="s">
        <v>27</v>
      </c>
      <c r="D6" s="13" t="s">
        <v>28</v>
      </c>
      <c r="E6" s="13">
        <f>3450*0.08</f>
        <v>276</v>
      </c>
      <c r="F6" s="15">
        <v>135</v>
      </c>
      <c r="G6" s="15">
        <f t="shared" ref="G6:G17" si="0">E6*F6</f>
        <v>37260</v>
      </c>
      <c r="H6" s="17"/>
      <c r="I6" s="17"/>
      <c r="J6" s="37"/>
    </row>
    <row r="7" s="1" customFormat="1" ht="60" spans="1:10">
      <c r="A7" s="13">
        <v>2</v>
      </c>
      <c r="B7" s="14" t="s">
        <v>29</v>
      </c>
      <c r="C7" s="14" t="s">
        <v>30</v>
      </c>
      <c r="D7" s="13" t="s">
        <v>28</v>
      </c>
      <c r="E7" s="13">
        <f>975*0.08</f>
        <v>78</v>
      </c>
      <c r="F7" s="15">
        <v>135</v>
      </c>
      <c r="G7" s="15">
        <f t="shared" si="0"/>
        <v>10530</v>
      </c>
      <c r="H7" s="17"/>
      <c r="I7" s="17"/>
      <c r="J7" s="37"/>
    </row>
    <row r="8" s="1" customFormat="1" ht="36" spans="1:10">
      <c r="A8" s="13">
        <v>3</v>
      </c>
      <c r="B8" s="14" t="s">
        <v>31</v>
      </c>
      <c r="C8" s="14" t="s">
        <v>32</v>
      </c>
      <c r="D8" s="13" t="s">
        <v>33</v>
      </c>
      <c r="E8" s="13" t="s">
        <v>34</v>
      </c>
      <c r="F8" s="15">
        <v>9.5</v>
      </c>
      <c r="G8" s="15">
        <f t="shared" si="0"/>
        <v>51300</v>
      </c>
      <c r="H8" s="17"/>
      <c r="I8" s="17"/>
      <c r="J8" s="37"/>
    </row>
    <row r="9" s="1" customFormat="1" ht="60" spans="1:10">
      <c r="A9" s="13">
        <v>4</v>
      </c>
      <c r="B9" s="14" t="s">
        <v>35</v>
      </c>
      <c r="C9" s="14" t="s">
        <v>36</v>
      </c>
      <c r="D9" s="13" t="s">
        <v>37</v>
      </c>
      <c r="E9" s="13">
        <v>1800</v>
      </c>
      <c r="F9" s="15">
        <v>18</v>
      </c>
      <c r="G9" s="15">
        <f t="shared" si="0"/>
        <v>32400</v>
      </c>
      <c r="H9" s="17"/>
      <c r="I9" s="17"/>
      <c r="J9" s="37"/>
    </row>
    <row r="10" s="1" customFormat="1" ht="48" spans="1:10">
      <c r="A10" s="13">
        <v>5</v>
      </c>
      <c r="B10" s="14" t="s">
        <v>38</v>
      </c>
      <c r="C10" s="14" t="s">
        <v>39</v>
      </c>
      <c r="D10" s="13" t="s">
        <v>28</v>
      </c>
      <c r="E10" s="13" t="s">
        <v>40</v>
      </c>
      <c r="F10" s="15">
        <v>450</v>
      </c>
      <c r="G10" s="15">
        <f t="shared" si="0"/>
        <v>118530</v>
      </c>
      <c r="H10" s="17"/>
      <c r="I10" s="17"/>
      <c r="J10" s="37"/>
    </row>
    <row r="11" s="1" customFormat="1" ht="72" spans="1:10">
      <c r="A11" s="13">
        <v>7</v>
      </c>
      <c r="B11" s="14" t="s">
        <v>41</v>
      </c>
      <c r="C11" s="14" t="s">
        <v>42</v>
      </c>
      <c r="D11" s="13" t="s">
        <v>43</v>
      </c>
      <c r="E11" s="13" t="s">
        <v>44</v>
      </c>
      <c r="F11" s="15">
        <v>780</v>
      </c>
      <c r="G11" s="15">
        <f t="shared" si="0"/>
        <v>234000</v>
      </c>
      <c r="H11" s="17"/>
      <c r="I11" s="17"/>
      <c r="J11" s="37"/>
    </row>
    <row r="12" s="1" customFormat="1" ht="60" spans="1:10">
      <c r="A12" s="13">
        <v>8</v>
      </c>
      <c r="B12" s="14" t="s">
        <v>45</v>
      </c>
      <c r="C12" s="14" t="s">
        <v>46</v>
      </c>
      <c r="D12" s="13" t="s">
        <v>43</v>
      </c>
      <c r="E12" s="13" t="s">
        <v>44</v>
      </c>
      <c r="F12" s="15">
        <v>650</v>
      </c>
      <c r="G12" s="15">
        <f t="shared" si="0"/>
        <v>195000</v>
      </c>
      <c r="H12" s="17"/>
      <c r="I12" s="17"/>
      <c r="J12" s="37"/>
    </row>
    <row r="13" s="1" customFormat="1" ht="60" spans="1:10">
      <c r="A13" s="13">
        <v>9</v>
      </c>
      <c r="B13" s="14" t="s">
        <v>47</v>
      </c>
      <c r="C13" s="14" t="s">
        <v>48</v>
      </c>
      <c r="D13" s="13" t="s">
        <v>43</v>
      </c>
      <c r="E13" s="13" t="s">
        <v>49</v>
      </c>
      <c r="F13" s="15">
        <v>950</v>
      </c>
      <c r="G13" s="15">
        <f t="shared" si="0"/>
        <v>142500</v>
      </c>
      <c r="H13" s="17"/>
      <c r="I13" s="17"/>
      <c r="J13" s="37"/>
    </row>
    <row r="14" s="1" customFormat="1" ht="48" spans="1:10">
      <c r="A14" s="13">
        <v>10</v>
      </c>
      <c r="B14" s="14" t="s">
        <v>50</v>
      </c>
      <c r="C14" s="14" t="s">
        <v>51</v>
      </c>
      <c r="D14" s="13" t="s">
        <v>28</v>
      </c>
      <c r="E14" s="13" t="s">
        <v>52</v>
      </c>
      <c r="F14" s="15">
        <v>420</v>
      </c>
      <c r="G14" s="15">
        <f t="shared" si="0"/>
        <v>16170</v>
      </c>
      <c r="H14" s="17"/>
      <c r="I14" s="17"/>
      <c r="J14" s="37"/>
    </row>
    <row r="15" s="1" customFormat="1" ht="60" spans="1:10">
      <c r="A15" s="13">
        <v>11</v>
      </c>
      <c r="B15" s="14" t="s">
        <v>53</v>
      </c>
      <c r="C15" s="14" t="s">
        <v>54</v>
      </c>
      <c r="D15" s="13" t="s">
        <v>28</v>
      </c>
      <c r="E15" s="13" t="s">
        <v>55</v>
      </c>
      <c r="F15" s="15">
        <v>420</v>
      </c>
      <c r="G15" s="15">
        <f t="shared" si="0"/>
        <v>856.8</v>
      </c>
      <c r="H15" s="17"/>
      <c r="I15" s="17"/>
      <c r="J15" s="37"/>
    </row>
    <row r="16" s="1" customFormat="1" ht="72" spans="1:10">
      <c r="A16" s="13">
        <v>12</v>
      </c>
      <c r="B16" s="14" t="s">
        <v>56</v>
      </c>
      <c r="C16" s="14" t="s">
        <v>57</v>
      </c>
      <c r="D16" s="13" t="s">
        <v>33</v>
      </c>
      <c r="E16" s="13" t="s">
        <v>44</v>
      </c>
      <c r="F16" s="15">
        <v>380</v>
      </c>
      <c r="G16" s="15">
        <f t="shared" si="0"/>
        <v>114000</v>
      </c>
      <c r="H16" s="17"/>
      <c r="I16" s="17"/>
      <c r="J16" s="37"/>
    </row>
    <row r="17" s="1" customFormat="1" ht="60" spans="1:10">
      <c r="A17" s="13">
        <v>13</v>
      </c>
      <c r="B17" s="14" t="s">
        <v>58</v>
      </c>
      <c r="C17" s="14" t="s">
        <v>59</v>
      </c>
      <c r="D17" s="13" t="s">
        <v>60</v>
      </c>
      <c r="E17" s="13" t="s">
        <v>61</v>
      </c>
      <c r="F17" s="15">
        <v>1200</v>
      </c>
      <c r="G17" s="15">
        <f t="shared" si="0"/>
        <v>13296</v>
      </c>
      <c r="H17" s="17"/>
      <c r="I17" s="17"/>
      <c r="J17" s="37"/>
    </row>
    <row r="18" s="2" customFormat="1" spans="1:10">
      <c r="A18" s="7" t="s">
        <v>62</v>
      </c>
      <c r="B18" s="7" t="s">
        <v>63</v>
      </c>
      <c r="C18" s="7"/>
      <c r="D18" s="7" t="s">
        <v>25</v>
      </c>
      <c r="E18" s="7" t="s">
        <v>25</v>
      </c>
      <c r="F18" s="11"/>
      <c r="G18" s="11"/>
      <c r="H18" s="12"/>
      <c r="I18" s="12"/>
      <c r="J18" s="12"/>
    </row>
    <row r="19" ht="48" spans="1:10">
      <c r="A19" s="13">
        <v>1</v>
      </c>
      <c r="B19" s="14" t="s">
        <v>64</v>
      </c>
      <c r="C19" s="14" t="s">
        <v>65</v>
      </c>
      <c r="D19" s="13" t="s">
        <v>66</v>
      </c>
      <c r="E19" s="13" t="s">
        <v>67</v>
      </c>
      <c r="F19" s="15">
        <v>120</v>
      </c>
      <c r="G19" s="15">
        <f t="shared" ref="G19:G32" si="1">E19*F19</f>
        <v>13440</v>
      </c>
      <c r="H19" s="17"/>
      <c r="I19" s="17"/>
      <c r="J19" s="37"/>
    </row>
    <row r="20" s="1" customFormat="1" ht="173" customHeight="1" spans="1:10">
      <c r="A20" s="13">
        <v>2</v>
      </c>
      <c r="B20" s="14" t="s">
        <v>68</v>
      </c>
      <c r="C20" s="14" t="s">
        <v>69</v>
      </c>
      <c r="D20" s="13" t="s">
        <v>28</v>
      </c>
      <c r="E20" s="13" t="s">
        <v>70</v>
      </c>
      <c r="F20" s="15">
        <v>600</v>
      </c>
      <c r="G20" s="15">
        <f t="shared" si="1"/>
        <v>1337460</v>
      </c>
      <c r="H20" s="17"/>
      <c r="I20" s="17"/>
      <c r="J20" s="37"/>
    </row>
    <row r="21" ht="48" spans="1:10">
      <c r="A21" s="13">
        <v>3</v>
      </c>
      <c r="B21" s="14" t="s">
        <v>71</v>
      </c>
      <c r="C21" s="14" t="s">
        <v>72</v>
      </c>
      <c r="D21" s="13" t="s">
        <v>43</v>
      </c>
      <c r="E21" s="13">
        <v>7718.4</v>
      </c>
      <c r="F21" s="15">
        <v>9</v>
      </c>
      <c r="G21" s="15">
        <f t="shared" si="1"/>
        <v>69465.6</v>
      </c>
      <c r="H21" s="17"/>
      <c r="I21" s="17"/>
      <c r="J21" s="37"/>
    </row>
    <row r="22" ht="142" customHeight="1" spans="1:10">
      <c r="A22" s="13">
        <v>4</v>
      </c>
      <c r="B22" s="14" t="s">
        <v>73</v>
      </c>
      <c r="C22" s="14" t="s">
        <v>74</v>
      </c>
      <c r="D22" s="13" t="s">
        <v>60</v>
      </c>
      <c r="E22" s="13">
        <v>96.74</v>
      </c>
      <c r="F22" s="15">
        <v>1500</v>
      </c>
      <c r="G22" s="15">
        <f t="shared" si="1"/>
        <v>145110</v>
      </c>
      <c r="H22" s="17"/>
      <c r="I22" s="17"/>
      <c r="J22" s="37"/>
    </row>
    <row r="23" ht="60" spans="1:10">
      <c r="A23" s="13">
        <v>5</v>
      </c>
      <c r="B23" s="14" t="s">
        <v>75</v>
      </c>
      <c r="C23" s="14" t="s">
        <v>76</v>
      </c>
      <c r="D23" s="13" t="s">
        <v>28</v>
      </c>
      <c r="E23" s="13" t="s">
        <v>77</v>
      </c>
      <c r="F23" s="15">
        <v>520</v>
      </c>
      <c r="G23" s="15">
        <f t="shared" si="1"/>
        <v>123302.4</v>
      </c>
      <c r="H23" s="17"/>
      <c r="I23" s="17"/>
      <c r="J23" s="37"/>
    </row>
    <row r="24" ht="48" spans="1:10">
      <c r="A24" s="13">
        <v>6</v>
      </c>
      <c r="B24" s="14" t="s">
        <v>78</v>
      </c>
      <c r="C24" s="14" t="s">
        <v>79</v>
      </c>
      <c r="D24" s="13" t="s">
        <v>60</v>
      </c>
      <c r="E24" s="13" t="s">
        <v>80</v>
      </c>
      <c r="F24" s="15">
        <v>1200</v>
      </c>
      <c r="G24" s="15">
        <f t="shared" si="1"/>
        <v>9709.2</v>
      </c>
      <c r="H24" s="17"/>
      <c r="I24" s="17"/>
      <c r="J24" s="37"/>
    </row>
    <row r="25" ht="60" spans="1:10">
      <c r="A25" s="13">
        <v>7</v>
      </c>
      <c r="B25" s="14" t="s">
        <v>81</v>
      </c>
      <c r="C25" s="14" t="s">
        <v>82</v>
      </c>
      <c r="D25" s="13" t="s">
        <v>28</v>
      </c>
      <c r="E25" s="13" t="s">
        <v>83</v>
      </c>
      <c r="F25" s="15">
        <v>520</v>
      </c>
      <c r="G25" s="15">
        <f t="shared" si="1"/>
        <v>2392</v>
      </c>
      <c r="H25" s="17"/>
      <c r="I25" s="17"/>
      <c r="J25" s="37"/>
    </row>
    <row r="26" ht="60" spans="1:10">
      <c r="A26" s="13">
        <v>8</v>
      </c>
      <c r="B26" s="14" t="s">
        <v>84</v>
      </c>
      <c r="C26" s="14" t="s">
        <v>85</v>
      </c>
      <c r="D26" s="13" t="s">
        <v>28</v>
      </c>
      <c r="E26" s="13" t="s">
        <v>86</v>
      </c>
      <c r="F26" s="15">
        <v>520</v>
      </c>
      <c r="G26" s="15">
        <f t="shared" si="1"/>
        <v>780</v>
      </c>
      <c r="H26" s="17"/>
      <c r="I26" s="17"/>
      <c r="J26" s="37"/>
    </row>
    <row r="27" ht="60" spans="1:10">
      <c r="A27" s="13">
        <v>9</v>
      </c>
      <c r="B27" s="14" t="s">
        <v>87</v>
      </c>
      <c r="C27" s="14" t="s">
        <v>88</v>
      </c>
      <c r="D27" s="13" t="s">
        <v>43</v>
      </c>
      <c r="E27" s="13" t="s">
        <v>89</v>
      </c>
      <c r="F27" s="15">
        <v>500</v>
      </c>
      <c r="G27" s="15">
        <f t="shared" si="1"/>
        <v>24500</v>
      </c>
      <c r="H27" s="17"/>
      <c r="I27" s="17"/>
      <c r="J27" s="37"/>
    </row>
    <row r="28" ht="48" spans="1:10">
      <c r="A28" s="13">
        <v>10</v>
      </c>
      <c r="B28" s="14" t="s">
        <v>90</v>
      </c>
      <c r="C28" s="14" t="s">
        <v>91</v>
      </c>
      <c r="D28" s="13" t="s">
        <v>92</v>
      </c>
      <c r="E28" s="13" t="s">
        <v>93</v>
      </c>
      <c r="F28" s="15">
        <v>165</v>
      </c>
      <c r="G28" s="15">
        <f t="shared" si="1"/>
        <v>5940</v>
      </c>
      <c r="H28" s="17"/>
      <c r="I28" s="17"/>
      <c r="J28" s="37"/>
    </row>
    <row r="29" ht="48" spans="1:10">
      <c r="A29" s="13">
        <v>11</v>
      </c>
      <c r="B29" s="14" t="s">
        <v>94</v>
      </c>
      <c r="C29" s="14" t="s">
        <v>95</v>
      </c>
      <c r="D29" s="13" t="s">
        <v>92</v>
      </c>
      <c r="E29" s="13" t="s">
        <v>93</v>
      </c>
      <c r="F29" s="15">
        <v>330</v>
      </c>
      <c r="G29" s="15">
        <f t="shared" si="1"/>
        <v>11880</v>
      </c>
      <c r="H29" s="17"/>
      <c r="I29" s="17"/>
      <c r="J29" s="37"/>
    </row>
    <row r="30" ht="48" spans="1:10">
      <c r="A30" s="13">
        <v>12</v>
      </c>
      <c r="B30" s="14" t="s">
        <v>96</v>
      </c>
      <c r="C30" s="14" t="s">
        <v>97</v>
      </c>
      <c r="D30" s="13" t="s">
        <v>43</v>
      </c>
      <c r="E30" s="13" t="s">
        <v>98</v>
      </c>
      <c r="F30" s="15">
        <v>30</v>
      </c>
      <c r="G30" s="15">
        <f t="shared" si="1"/>
        <v>540</v>
      </c>
      <c r="H30" s="17"/>
      <c r="I30" s="17"/>
      <c r="J30" s="37"/>
    </row>
    <row r="31" ht="60" spans="1:10">
      <c r="A31" s="13">
        <v>13</v>
      </c>
      <c r="B31" s="14" t="s">
        <v>99</v>
      </c>
      <c r="C31" s="14" t="s">
        <v>100</v>
      </c>
      <c r="D31" s="13" t="s">
        <v>43</v>
      </c>
      <c r="E31" s="13" t="s">
        <v>44</v>
      </c>
      <c r="F31" s="15">
        <v>120</v>
      </c>
      <c r="G31" s="15">
        <f t="shared" si="1"/>
        <v>36000</v>
      </c>
      <c r="H31" s="17"/>
      <c r="I31" s="17"/>
      <c r="J31" s="37"/>
    </row>
    <row r="32" ht="72" spans="1:10">
      <c r="A32" s="13">
        <v>14</v>
      </c>
      <c r="B32" s="14" t="s">
        <v>101</v>
      </c>
      <c r="C32" s="14" t="s">
        <v>102</v>
      </c>
      <c r="D32" s="13" t="s">
        <v>33</v>
      </c>
      <c r="E32" s="13" t="s">
        <v>103</v>
      </c>
      <c r="F32" s="15">
        <v>75</v>
      </c>
      <c r="G32" s="15">
        <f t="shared" si="1"/>
        <v>1313917.5</v>
      </c>
      <c r="H32" s="17"/>
      <c r="I32" s="17"/>
      <c r="J32" s="37"/>
    </row>
    <row r="33" s="2" customFormat="1" spans="1:10">
      <c r="A33" s="7" t="s">
        <v>104</v>
      </c>
      <c r="B33" s="7" t="s">
        <v>105</v>
      </c>
      <c r="C33" s="7"/>
      <c r="D33" s="7" t="s">
        <v>25</v>
      </c>
      <c r="E33" s="7" t="s">
        <v>25</v>
      </c>
      <c r="F33" s="11"/>
      <c r="G33" s="11"/>
      <c r="H33" s="12"/>
      <c r="I33" s="12"/>
      <c r="J33" s="12"/>
    </row>
    <row r="34" s="1" customFormat="1" ht="68" customHeight="1" spans="1:10">
      <c r="A34" s="13">
        <v>1</v>
      </c>
      <c r="B34" s="13" t="s">
        <v>106</v>
      </c>
      <c r="C34" s="30" t="s">
        <v>107</v>
      </c>
      <c r="D34" s="13" t="s">
        <v>28</v>
      </c>
      <c r="E34" s="13">
        <f>(566.72+78.7)*1.2</f>
        <v>774.504</v>
      </c>
      <c r="F34" s="15">
        <v>17</v>
      </c>
      <c r="G34" s="15">
        <f t="shared" ref="G34:G47" si="2">E34*F34</f>
        <v>13166.568</v>
      </c>
      <c r="H34" s="17"/>
      <c r="I34" s="17"/>
      <c r="J34" s="37"/>
    </row>
    <row r="35" ht="54" customHeight="1" spans="1:10">
      <c r="A35" s="13">
        <v>2</v>
      </c>
      <c r="B35" s="14" t="s">
        <v>108</v>
      </c>
      <c r="C35" s="14" t="s">
        <v>109</v>
      </c>
      <c r="D35" s="13" t="s">
        <v>28</v>
      </c>
      <c r="E35" s="13" t="s">
        <v>110</v>
      </c>
      <c r="F35" s="15">
        <v>120</v>
      </c>
      <c r="G35" s="15">
        <f t="shared" si="2"/>
        <v>9444</v>
      </c>
      <c r="H35" s="17"/>
      <c r="I35" s="17"/>
      <c r="J35" s="37"/>
    </row>
    <row r="36" ht="48" spans="1:10">
      <c r="A36" s="13">
        <v>3</v>
      </c>
      <c r="B36" s="14" t="s">
        <v>111</v>
      </c>
      <c r="C36" s="14" t="s">
        <v>112</v>
      </c>
      <c r="D36" s="13" t="s">
        <v>28</v>
      </c>
      <c r="E36" s="13" t="s">
        <v>113</v>
      </c>
      <c r="F36" s="15">
        <v>210</v>
      </c>
      <c r="G36" s="15">
        <f t="shared" si="2"/>
        <v>8278.2</v>
      </c>
      <c r="H36" s="17"/>
      <c r="I36" s="17"/>
      <c r="J36" s="37"/>
    </row>
    <row r="37" ht="48" spans="1:10">
      <c r="A37" s="13">
        <v>4</v>
      </c>
      <c r="B37" s="14" t="s">
        <v>114</v>
      </c>
      <c r="C37" s="14" t="s">
        <v>112</v>
      </c>
      <c r="D37" s="13" t="s">
        <v>28</v>
      </c>
      <c r="E37" s="13" t="s">
        <v>115</v>
      </c>
      <c r="F37" s="15">
        <v>210</v>
      </c>
      <c r="G37" s="15">
        <f t="shared" si="2"/>
        <v>128205</v>
      </c>
      <c r="H37" s="17"/>
      <c r="I37" s="17"/>
      <c r="J37" s="37"/>
    </row>
    <row r="38" ht="48" spans="1:10">
      <c r="A38" s="13">
        <v>5</v>
      </c>
      <c r="B38" s="14" t="s">
        <v>116</v>
      </c>
      <c r="C38" s="14" t="s">
        <v>51</v>
      </c>
      <c r="D38" s="13" t="s">
        <v>28</v>
      </c>
      <c r="E38" s="13" t="s">
        <v>117</v>
      </c>
      <c r="F38" s="15">
        <v>210</v>
      </c>
      <c r="G38" s="15">
        <f t="shared" si="2"/>
        <v>119011.2</v>
      </c>
      <c r="H38" s="17"/>
      <c r="I38" s="17"/>
      <c r="J38" s="37"/>
    </row>
    <row r="39" ht="48" spans="1:10">
      <c r="A39" s="13">
        <v>6</v>
      </c>
      <c r="B39" s="14" t="s">
        <v>118</v>
      </c>
      <c r="C39" s="14" t="s">
        <v>119</v>
      </c>
      <c r="D39" s="13" t="s">
        <v>28</v>
      </c>
      <c r="E39" s="13" t="s">
        <v>120</v>
      </c>
      <c r="F39" s="15">
        <v>380</v>
      </c>
      <c r="G39" s="15">
        <f t="shared" si="2"/>
        <v>139080</v>
      </c>
      <c r="H39" s="17"/>
      <c r="I39" s="17"/>
      <c r="J39" s="37"/>
    </row>
    <row r="40" ht="48" spans="1:10">
      <c r="A40" s="13">
        <v>7</v>
      </c>
      <c r="B40" s="14" t="s">
        <v>121</v>
      </c>
      <c r="C40" s="14" t="s">
        <v>119</v>
      </c>
      <c r="D40" s="13" t="s">
        <v>28</v>
      </c>
      <c r="E40" s="13" t="s">
        <v>122</v>
      </c>
      <c r="F40" s="15">
        <v>380</v>
      </c>
      <c r="G40" s="15">
        <f t="shared" si="2"/>
        <v>74708</v>
      </c>
      <c r="H40" s="17"/>
      <c r="I40" s="17"/>
      <c r="J40" s="37"/>
    </row>
    <row r="41" ht="48" spans="1:10">
      <c r="A41" s="13">
        <v>8</v>
      </c>
      <c r="B41" s="14" t="s">
        <v>123</v>
      </c>
      <c r="C41" s="14" t="s">
        <v>124</v>
      </c>
      <c r="D41" s="13" t="s">
        <v>28</v>
      </c>
      <c r="E41" s="13" t="s">
        <v>125</v>
      </c>
      <c r="F41" s="15">
        <v>140</v>
      </c>
      <c r="G41" s="15">
        <f t="shared" si="2"/>
        <v>20160</v>
      </c>
      <c r="H41" s="17"/>
      <c r="I41" s="17"/>
      <c r="J41" s="37"/>
    </row>
    <row r="42" ht="48" spans="1:10">
      <c r="A42" s="13">
        <v>9</v>
      </c>
      <c r="B42" s="14" t="s">
        <v>126</v>
      </c>
      <c r="C42" s="14" t="s">
        <v>127</v>
      </c>
      <c r="D42" s="13" t="s">
        <v>33</v>
      </c>
      <c r="E42" s="13" t="s">
        <v>128</v>
      </c>
      <c r="F42" s="15">
        <v>52</v>
      </c>
      <c r="G42" s="15">
        <f t="shared" si="2"/>
        <v>24960</v>
      </c>
      <c r="H42" s="17"/>
      <c r="I42" s="17"/>
      <c r="J42" s="37"/>
    </row>
    <row r="43" ht="30" customHeight="1" spans="1:10">
      <c r="A43" s="13">
        <v>10</v>
      </c>
      <c r="B43" s="14" t="s">
        <v>129</v>
      </c>
      <c r="C43" s="14" t="s">
        <v>130</v>
      </c>
      <c r="D43" s="13" t="s">
        <v>43</v>
      </c>
      <c r="E43" s="13" t="s">
        <v>131</v>
      </c>
      <c r="F43" s="15">
        <v>10</v>
      </c>
      <c r="G43" s="15">
        <f t="shared" si="2"/>
        <v>600</v>
      </c>
      <c r="H43" s="17"/>
      <c r="I43" s="17"/>
      <c r="J43" s="37"/>
    </row>
    <row r="44" ht="42" customHeight="1" spans="1:10">
      <c r="A44" s="13">
        <v>11</v>
      </c>
      <c r="B44" s="14" t="s">
        <v>132</v>
      </c>
      <c r="C44" s="14" t="s">
        <v>133</v>
      </c>
      <c r="D44" s="13" t="s">
        <v>33</v>
      </c>
      <c r="E44" s="13" t="s">
        <v>98</v>
      </c>
      <c r="F44" s="15">
        <v>3</v>
      </c>
      <c r="G44" s="15">
        <f t="shared" si="2"/>
        <v>54</v>
      </c>
      <c r="H44" s="17"/>
      <c r="I44" s="17"/>
      <c r="J44" s="37"/>
    </row>
    <row r="45" ht="60" spans="1:10">
      <c r="A45" s="13">
        <v>12</v>
      </c>
      <c r="B45" s="14" t="s">
        <v>134</v>
      </c>
      <c r="C45" s="14" t="s">
        <v>135</v>
      </c>
      <c r="D45" s="13" t="s">
        <v>28</v>
      </c>
      <c r="E45" s="13" t="s">
        <v>136</v>
      </c>
      <c r="F45" s="15">
        <v>50</v>
      </c>
      <c r="G45" s="15">
        <f t="shared" si="2"/>
        <v>1004.5</v>
      </c>
      <c r="H45" s="17"/>
      <c r="I45" s="17"/>
      <c r="J45" s="37"/>
    </row>
    <row r="46" ht="30" customHeight="1" spans="1:10">
      <c r="A46" s="13">
        <v>13</v>
      </c>
      <c r="B46" s="14" t="s">
        <v>137</v>
      </c>
      <c r="C46" s="14" t="s">
        <v>138</v>
      </c>
      <c r="D46" s="13" t="s">
        <v>28</v>
      </c>
      <c r="E46" s="13" t="s">
        <v>139</v>
      </c>
      <c r="F46" s="15">
        <v>190</v>
      </c>
      <c r="G46" s="15">
        <f t="shared" si="2"/>
        <v>1235</v>
      </c>
      <c r="H46" s="17"/>
      <c r="I46" s="17"/>
      <c r="J46" s="37"/>
    </row>
    <row r="47" ht="48" spans="1:10">
      <c r="A47" s="13">
        <v>14</v>
      </c>
      <c r="B47" s="14" t="s">
        <v>140</v>
      </c>
      <c r="C47" s="14" t="s">
        <v>141</v>
      </c>
      <c r="D47" s="13" t="s">
        <v>43</v>
      </c>
      <c r="E47" s="13" t="s">
        <v>142</v>
      </c>
      <c r="F47" s="15">
        <v>17</v>
      </c>
      <c r="G47" s="15">
        <f t="shared" si="2"/>
        <v>1551.42</v>
      </c>
      <c r="H47" s="17"/>
      <c r="I47" s="17"/>
      <c r="J47" s="37"/>
    </row>
    <row r="48" s="2" customFormat="1" spans="1:10">
      <c r="A48" s="7" t="s">
        <v>143</v>
      </c>
      <c r="B48" s="7" t="s">
        <v>144</v>
      </c>
      <c r="C48" s="7"/>
      <c r="D48" s="7" t="s">
        <v>25</v>
      </c>
      <c r="E48" s="7" t="s">
        <v>25</v>
      </c>
      <c r="F48" s="11"/>
      <c r="G48" s="11"/>
      <c r="H48" s="12"/>
      <c r="I48" s="12"/>
      <c r="J48" s="12"/>
    </row>
    <row r="49" ht="150" customHeight="1" spans="1:10">
      <c r="A49" s="13">
        <v>1</v>
      </c>
      <c r="B49" s="14" t="s">
        <v>145</v>
      </c>
      <c r="C49" s="14" t="s">
        <v>146</v>
      </c>
      <c r="D49" s="13" t="s">
        <v>60</v>
      </c>
      <c r="E49" s="13" t="s">
        <v>147</v>
      </c>
      <c r="F49" s="15">
        <v>1000</v>
      </c>
      <c r="G49" s="15">
        <f t="shared" ref="G49:G52" si="3">E49*F49</f>
        <v>44782</v>
      </c>
      <c r="H49" s="17"/>
      <c r="I49" s="17"/>
      <c r="J49" s="37"/>
    </row>
    <row r="50" s="1" customFormat="1" ht="142" customHeight="1" spans="1:10">
      <c r="A50" s="13">
        <v>2</v>
      </c>
      <c r="B50" s="14" t="s">
        <v>148</v>
      </c>
      <c r="C50" s="14" t="s">
        <v>149</v>
      </c>
      <c r="D50" s="13" t="s">
        <v>60</v>
      </c>
      <c r="E50" s="13" t="s">
        <v>150</v>
      </c>
      <c r="F50" s="15">
        <v>1500</v>
      </c>
      <c r="G50" s="15">
        <f t="shared" si="3"/>
        <v>1632</v>
      </c>
      <c r="H50" s="17"/>
      <c r="I50" s="17"/>
      <c r="J50" s="37"/>
    </row>
    <row r="51" ht="137" customHeight="1" spans="1:10">
      <c r="A51" s="13">
        <v>3</v>
      </c>
      <c r="B51" s="14" t="s">
        <v>151</v>
      </c>
      <c r="C51" s="14" t="s">
        <v>152</v>
      </c>
      <c r="D51" s="13" t="s">
        <v>60</v>
      </c>
      <c r="E51" s="13" t="s">
        <v>153</v>
      </c>
      <c r="F51" s="15">
        <v>1000</v>
      </c>
      <c r="G51" s="15">
        <f t="shared" si="3"/>
        <v>133404</v>
      </c>
      <c r="H51" s="17"/>
      <c r="I51" s="17"/>
      <c r="J51" s="37"/>
    </row>
    <row r="52" ht="142" customHeight="1" spans="1:10">
      <c r="A52" s="13">
        <v>4</v>
      </c>
      <c r="B52" s="14" t="s">
        <v>154</v>
      </c>
      <c r="C52" s="14" t="s">
        <v>155</v>
      </c>
      <c r="D52" s="13" t="s">
        <v>60</v>
      </c>
      <c r="E52" s="13">
        <f>184.483+454</f>
        <v>638.483</v>
      </c>
      <c r="F52" s="15">
        <v>1000</v>
      </c>
      <c r="G52" s="15">
        <f t="shared" si="3"/>
        <v>638483</v>
      </c>
      <c r="H52" s="17"/>
      <c r="I52" s="17"/>
      <c r="J52" s="37"/>
    </row>
    <row r="53" spans="1:10">
      <c r="A53" s="7" t="s">
        <v>156</v>
      </c>
      <c r="B53" s="7" t="s">
        <v>157</v>
      </c>
      <c r="C53" s="7"/>
      <c r="D53" s="13"/>
      <c r="E53" s="13"/>
      <c r="F53" s="15"/>
      <c r="G53" s="15"/>
      <c r="H53" s="17"/>
      <c r="I53" s="17"/>
      <c r="J53" s="17"/>
    </row>
    <row r="54" s="1" customFormat="1" ht="75" customHeight="1" spans="1:10">
      <c r="A54" s="13">
        <v>1</v>
      </c>
      <c r="B54" s="14" t="s">
        <v>158</v>
      </c>
      <c r="C54" s="14" t="s">
        <v>159</v>
      </c>
      <c r="D54" s="13" t="s">
        <v>28</v>
      </c>
      <c r="E54" s="13">
        <v>780</v>
      </c>
      <c r="F54" s="15">
        <v>60</v>
      </c>
      <c r="G54" s="15">
        <f t="shared" ref="G54:G59" si="4">E54*F54</f>
        <v>46800</v>
      </c>
      <c r="H54" s="17"/>
      <c r="I54" s="17"/>
      <c r="J54" s="37" t="s">
        <v>160</v>
      </c>
    </row>
    <row r="55" s="1" customFormat="1" ht="137" customHeight="1" spans="1:10">
      <c r="A55" s="13">
        <v>2</v>
      </c>
      <c r="B55" s="14" t="s">
        <v>161</v>
      </c>
      <c r="C55" s="14" t="s">
        <v>162</v>
      </c>
      <c r="D55" s="13" t="s">
        <v>60</v>
      </c>
      <c r="E55" s="13">
        <f>6+6.8+1.35</f>
        <v>14.15</v>
      </c>
      <c r="F55" s="15">
        <v>1000</v>
      </c>
      <c r="G55" s="15">
        <f t="shared" si="4"/>
        <v>14150</v>
      </c>
      <c r="H55" s="17"/>
      <c r="I55" s="17"/>
      <c r="J55" s="37" t="s">
        <v>160</v>
      </c>
    </row>
    <row r="56" s="1" customFormat="1" ht="65" customHeight="1" spans="1:10">
      <c r="A56" s="13">
        <v>3</v>
      </c>
      <c r="B56" s="14" t="s">
        <v>163</v>
      </c>
      <c r="C56" s="14" t="s">
        <v>164</v>
      </c>
      <c r="D56" s="13" t="s">
        <v>33</v>
      </c>
      <c r="E56" s="13">
        <v>600</v>
      </c>
      <c r="F56" s="15">
        <v>60</v>
      </c>
      <c r="G56" s="15">
        <f t="shared" si="4"/>
        <v>36000</v>
      </c>
      <c r="H56" s="17"/>
      <c r="I56" s="17"/>
      <c r="J56" s="37" t="s">
        <v>160</v>
      </c>
    </row>
    <row r="57" s="1" customFormat="1" ht="52" customHeight="1" spans="1:10">
      <c r="A57" s="13">
        <v>4</v>
      </c>
      <c r="B57" s="14" t="s">
        <v>165</v>
      </c>
      <c r="C57" s="14" t="s">
        <v>166</v>
      </c>
      <c r="D57" s="13" t="s">
        <v>28</v>
      </c>
      <c r="E57" s="13">
        <v>780</v>
      </c>
      <c r="F57" s="15">
        <v>50</v>
      </c>
      <c r="G57" s="15">
        <f t="shared" si="4"/>
        <v>39000</v>
      </c>
      <c r="H57" s="17"/>
      <c r="I57" s="17"/>
      <c r="J57" s="37" t="s">
        <v>160</v>
      </c>
    </row>
    <row r="58" ht="95" customHeight="1" spans="1:10">
      <c r="A58" s="13">
        <v>5</v>
      </c>
      <c r="B58" s="31" t="s">
        <v>167</v>
      </c>
      <c r="C58" s="31" t="s">
        <v>168</v>
      </c>
      <c r="D58" s="32" t="s">
        <v>28</v>
      </c>
      <c r="E58" s="33">
        <v>33000</v>
      </c>
      <c r="F58" s="15">
        <v>20</v>
      </c>
      <c r="G58" s="15">
        <f t="shared" si="4"/>
        <v>660000</v>
      </c>
      <c r="H58" s="17"/>
      <c r="I58" s="17"/>
      <c r="J58" s="37" t="s">
        <v>160</v>
      </c>
    </row>
    <row r="59" ht="111" customHeight="1" spans="1:10">
      <c r="A59" s="13">
        <v>6</v>
      </c>
      <c r="B59" s="14" t="s">
        <v>169</v>
      </c>
      <c r="C59" s="14" t="s">
        <v>170</v>
      </c>
      <c r="D59" s="13" t="s">
        <v>171</v>
      </c>
      <c r="E59" s="13">
        <v>1</v>
      </c>
      <c r="F59" s="15">
        <v>250000</v>
      </c>
      <c r="G59" s="15">
        <f t="shared" si="4"/>
        <v>250000</v>
      </c>
      <c r="H59" s="17"/>
      <c r="I59" s="17"/>
      <c r="J59" s="37" t="s">
        <v>172</v>
      </c>
    </row>
    <row r="60" s="3" customFormat="1" ht="24" customHeight="1" spans="1:10">
      <c r="A60" s="11">
        <v>15</v>
      </c>
      <c r="B60" s="11" t="s">
        <v>173</v>
      </c>
      <c r="C60" s="11"/>
      <c r="D60" s="11"/>
      <c r="E60" s="11"/>
      <c r="F60" s="11"/>
      <c r="G60" s="34">
        <f>SUM(G6:G59)</f>
        <v>6465988.39</v>
      </c>
      <c r="H60" s="35"/>
      <c r="I60" s="35"/>
      <c r="J60" s="35"/>
    </row>
    <row r="61" ht="201" customHeight="1" spans="1:10">
      <c r="A61" s="36" t="s">
        <v>174</v>
      </c>
      <c r="B61" s="36"/>
      <c r="C61" s="36"/>
      <c r="D61" s="36"/>
      <c r="E61" s="36"/>
      <c r="F61" s="36"/>
      <c r="G61" s="36"/>
      <c r="H61" s="36"/>
      <c r="I61" s="36"/>
      <c r="J61" s="36"/>
    </row>
  </sheetData>
  <mergeCells count="19">
    <mergeCell ref="A1:J1"/>
    <mergeCell ref="F2:G2"/>
    <mergeCell ref="H2:I2"/>
    <mergeCell ref="B5:C5"/>
    <mergeCell ref="B18:C18"/>
    <mergeCell ref="B33:C33"/>
    <mergeCell ref="B48:C48"/>
    <mergeCell ref="B53:C53"/>
    <mergeCell ref="A61:J61"/>
    <mergeCell ref="A2:A4"/>
    <mergeCell ref="B2:B4"/>
    <mergeCell ref="C2:C4"/>
    <mergeCell ref="D2:D4"/>
    <mergeCell ref="E2:E4"/>
    <mergeCell ref="F3:F4"/>
    <mergeCell ref="G3:G4"/>
    <mergeCell ref="H3:H4"/>
    <mergeCell ref="I3:I4"/>
    <mergeCell ref="J2:J4"/>
  </mergeCells>
  <pageMargins left="0.472222222222222" right="0.432638888888889" top="0.275" bottom="0.156944444444444" header="0" footer="0"/>
  <pageSetup paperSize="9" scale="90" orientation="landscape"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5"/>
  <sheetViews>
    <sheetView view="pageBreakPreview" zoomScaleNormal="100" workbookViewId="0">
      <selection activeCell="J5" sqref="J5"/>
    </sheetView>
  </sheetViews>
  <sheetFormatPr defaultColWidth="9" defaultRowHeight="14.25"/>
  <cols>
    <col min="1" max="1" width="4.625" style="4"/>
    <col min="2" max="2" width="15" style="5" customWidth="1"/>
    <col min="3" max="3" width="53.75" style="5" customWidth="1"/>
    <col min="4" max="4" width="5.28333333333333" style="4" customWidth="1"/>
    <col min="5" max="5" width="11.375" style="4" customWidth="1"/>
    <col min="6" max="6" width="7.125" style="4" customWidth="1"/>
    <col min="7" max="7" width="9" style="1"/>
    <col min="8" max="8" width="11.125" style="1" customWidth="1"/>
    <col min="9" max="9" width="10.5" style="1" customWidth="1"/>
    <col min="10" max="10" width="25" style="1" customWidth="1"/>
    <col min="11" max="11" width="23.625" style="1" customWidth="1"/>
    <col min="12" max="16384" width="9" style="1"/>
  </cols>
  <sheetData>
    <row r="1" s="1" customFormat="1" ht="33" customHeight="1" spans="1:11">
      <c r="A1" s="6" t="s">
        <v>175</v>
      </c>
      <c r="B1" s="6"/>
      <c r="C1" s="6"/>
      <c r="D1" s="6"/>
      <c r="E1" s="6"/>
      <c r="F1" s="6"/>
      <c r="G1" s="6"/>
      <c r="H1" s="6"/>
      <c r="I1" s="6"/>
      <c r="J1" s="6"/>
      <c r="K1" s="6"/>
    </row>
    <row r="2" s="1" customFormat="1" ht="12" customHeight="1" spans="1:11">
      <c r="A2" s="7" t="s">
        <v>1</v>
      </c>
      <c r="B2" s="7" t="s">
        <v>2</v>
      </c>
      <c r="C2" s="7" t="s">
        <v>13</v>
      </c>
      <c r="D2" s="7" t="s">
        <v>14</v>
      </c>
      <c r="E2" s="8" t="s">
        <v>176</v>
      </c>
      <c r="F2" s="7" t="s">
        <v>15</v>
      </c>
      <c r="G2" s="9" t="s">
        <v>177</v>
      </c>
      <c r="H2" s="9"/>
      <c r="I2" s="9"/>
      <c r="J2" s="9"/>
      <c r="K2" s="24" t="s">
        <v>5</v>
      </c>
    </row>
    <row r="3" s="1" customFormat="1" ht="26" customHeight="1" spans="1:11">
      <c r="A3" s="7"/>
      <c r="B3" s="7"/>
      <c r="C3" s="7"/>
      <c r="D3" s="7"/>
      <c r="E3" s="10"/>
      <c r="F3" s="7"/>
      <c r="G3" s="9" t="s">
        <v>178</v>
      </c>
      <c r="H3" s="9" t="s">
        <v>179</v>
      </c>
      <c r="I3" s="9" t="s">
        <v>22</v>
      </c>
      <c r="J3" s="25" t="s">
        <v>180</v>
      </c>
      <c r="K3" s="26"/>
    </row>
    <row r="4" s="2" customFormat="1" ht="24" customHeight="1" spans="1:11">
      <c r="A4" s="7" t="s">
        <v>23</v>
      </c>
      <c r="B4" s="7" t="s">
        <v>181</v>
      </c>
      <c r="C4" s="7"/>
      <c r="D4" s="7" t="s">
        <v>25</v>
      </c>
      <c r="E4" s="11"/>
      <c r="F4" s="7" t="s">
        <v>25</v>
      </c>
      <c r="G4" s="12"/>
      <c r="H4" s="12"/>
      <c r="I4" s="12"/>
      <c r="J4" s="12"/>
      <c r="K4" s="12"/>
    </row>
    <row r="5" s="1" customFormat="1" ht="65" customHeight="1" spans="1:11">
      <c r="A5" s="13">
        <v>1</v>
      </c>
      <c r="B5" s="14" t="s">
        <v>182</v>
      </c>
      <c r="C5" s="14" t="s">
        <v>183</v>
      </c>
      <c r="D5" s="13" t="s">
        <v>171</v>
      </c>
      <c r="E5" s="15">
        <v>100000</v>
      </c>
      <c r="F5" s="13">
        <v>1</v>
      </c>
      <c r="G5" s="16" t="s">
        <v>184</v>
      </c>
      <c r="H5" s="16" t="s">
        <v>184</v>
      </c>
      <c r="I5" s="16"/>
      <c r="J5" s="17"/>
      <c r="K5" s="27" t="s">
        <v>185</v>
      </c>
    </row>
    <row r="6" s="1" customFormat="1" ht="75" customHeight="1" spans="1:11">
      <c r="A6" s="13">
        <v>2</v>
      </c>
      <c r="B6" s="14" t="s">
        <v>186</v>
      </c>
      <c r="C6" s="14" t="s">
        <v>187</v>
      </c>
      <c r="D6" s="13" t="s">
        <v>188</v>
      </c>
      <c r="E6" s="15">
        <v>300000</v>
      </c>
      <c r="F6" s="13"/>
      <c r="G6" s="17"/>
      <c r="H6" s="17"/>
      <c r="I6" s="17"/>
      <c r="J6" s="17"/>
      <c r="K6" s="27" t="s">
        <v>189</v>
      </c>
    </row>
    <row r="7" s="1" customFormat="1" ht="60" spans="1:11">
      <c r="A7" s="13">
        <v>3</v>
      </c>
      <c r="B7" s="14" t="s">
        <v>190</v>
      </c>
      <c r="C7" s="14" t="s">
        <v>191</v>
      </c>
      <c r="D7" s="13" t="s">
        <v>192</v>
      </c>
      <c r="E7" s="15">
        <v>200000</v>
      </c>
      <c r="F7" s="13">
        <v>1</v>
      </c>
      <c r="G7" s="16" t="s">
        <v>184</v>
      </c>
      <c r="H7" s="16" t="s">
        <v>184</v>
      </c>
      <c r="I7" s="16"/>
      <c r="J7" s="17"/>
      <c r="K7" s="27" t="s">
        <v>193</v>
      </c>
    </row>
    <row r="8" s="1" customFormat="1" ht="70" customHeight="1" spans="1:11">
      <c r="A8" s="13">
        <v>4</v>
      </c>
      <c r="B8" s="14" t="s">
        <v>194</v>
      </c>
      <c r="C8" s="14" t="s">
        <v>195</v>
      </c>
      <c r="D8" s="13" t="s">
        <v>171</v>
      </c>
      <c r="E8" s="15">
        <v>200000</v>
      </c>
      <c r="F8" s="13"/>
      <c r="G8" s="17"/>
      <c r="H8" s="17"/>
      <c r="I8" s="17"/>
      <c r="J8" s="17"/>
      <c r="K8" s="27" t="s">
        <v>196</v>
      </c>
    </row>
    <row r="9" s="1" customFormat="1" ht="74" customHeight="1" spans="1:11">
      <c r="A9" s="13">
        <v>5</v>
      </c>
      <c r="B9" s="14" t="s">
        <v>197</v>
      </c>
      <c r="C9" s="14" t="s">
        <v>198</v>
      </c>
      <c r="D9" s="13" t="s">
        <v>171</v>
      </c>
      <c r="E9" s="15">
        <v>60000</v>
      </c>
      <c r="F9" s="13">
        <v>1</v>
      </c>
      <c r="G9" s="17"/>
      <c r="H9" s="17"/>
      <c r="I9" s="17"/>
      <c r="J9" s="17"/>
      <c r="K9" s="28" t="s">
        <v>199</v>
      </c>
    </row>
    <row r="10" s="2" customFormat="1" ht="19" customHeight="1" spans="1:11">
      <c r="A10" s="7" t="s">
        <v>62</v>
      </c>
      <c r="B10" s="7" t="s">
        <v>200</v>
      </c>
      <c r="C10" s="7"/>
      <c r="D10" s="7"/>
      <c r="E10" s="11"/>
      <c r="F10" s="7"/>
      <c r="G10" s="12"/>
      <c r="H10" s="12"/>
      <c r="I10" s="12"/>
      <c r="J10" s="12"/>
      <c r="K10" s="12"/>
    </row>
    <row r="11" s="1" customFormat="1" ht="17" customHeight="1" spans="1:11">
      <c r="A11" s="7" t="s">
        <v>1</v>
      </c>
      <c r="B11" s="7" t="s">
        <v>2</v>
      </c>
      <c r="C11" s="7" t="s">
        <v>13</v>
      </c>
      <c r="D11" s="7" t="s">
        <v>14</v>
      </c>
      <c r="E11" s="18" t="s">
        <v>201</v>
      </c>
      <c r="F11" s="7" t="s">
        <v>15</v>
      </c>
      <c r="G11" s="9" t="s">
        <v>177</v>
      </c>
      <c r="H11" s="9"/>
      <c r="I11" s="9"/>
      <c r="J11" s="9"/>
      <c r="K11" s="24" t="s">
        <v>5</v>
      </c>
    </row>
    <row r="12" s="1" customFormat="1" ht="25" customHeight="1" spans="1:11">
      <c r="A12" s="7"/>
      <c r="B12" s="7"/>
      <c r="C12" s="7"/>
      <c r="D12" s="7"/>
      <c r="E12" s="19"/>
      <c r="F12" s="7"/>
      <c r="G12" s="9" t="s">
        <v>202</v>
      </c>
      <c r="H12" s="9" t="s">
        <v>203</v>
      </c>
      <c r="I12" s="9" t="s">
        <v>22</v>
      </c>
      <c r="J12" s="9" t="s">
        <v>204</v>
      </c>
      <c r="K12" s="26"/>
    </row>
    <row r="13" s="1" customFormat="1" ht="79" customHeight="1" spans="1:12">
      <c r="A13" s="13">
        <v>1</v>
      </c>
      <c r="B13" s="14" t="s">
        <v>205</v>
      </c>
      <c r="C13" s="14" t="s">
        <v>206</v>
      </c>
      <c r="D13" s="13" t="s">
        <v>33</v>
      </c>
      <c r="E13" s="15">
        <v>300000</v>
      </c>
      <c r="F13" s="13"/>
      <c r="G13" s="17"/>
      <c r="H13" s="17"/>
      <c r="I13" s="17"/>
      <c r="J13" s="17"/>
      <c r="K13" s="27" t="s">
        <v>207</v>
      </c>
      <c r="L13" s="29"/>
    </row>
    <row r="14" s="3" customFormat="1" ht="23" customHeight="1" spans="1:11">
      <c r="A14" s="11">
        <v>6</v>
      </c>
      <c r="B14" s="11" t="s">
        <v>173</v>
      </c>
      <c r="C14" s="20"/>
      <c r="D14" s="11"/>
      <c r="E14" s="11">
        <f>SUM(E5:E13)</f>
        <v>1160000</v>
      </c>
      <c r="F14" s="11"/>
      <c r="G14" s="21"/>
      <c r="H14" s="21"/>
      <c r="I14" s="21"/>
      <c r="J14" s="21"/>
      <c r="K14" s="21"/>
    </row>
    <row r="15" ht="94" customHeight="1" spans="1:11">
      <c r="A15" s="22" t="s">
        <v>208</v>
      </c>
      <c r="B15" s="23"/>
      <c r="C15" s="23"/>
      <c r="D15" s="23"/>
      <c r="E15" s="23"/>
      <c r="F15" s="23"/>
      <c r="G15" s="23"/>
      <c r="H15" s="23"/>
      <c r="I15" s="23"/>
      <c r="J15" s="23"/>
      <c r="K15" s="23"/>
    </row>
  </sheetData>
  <mergeCells count="20">
    <mergeCell ref="A1:K1"/>
    <mergeCell ref="G2:J2"/>
    <mergeCell ref="B4:C4"/>
    <mergeCell ref="B10:C10"/>
    <mergeCell ref="G11:J11"/>
    <mergeCell ref="A15:K15"/>
    <mergeCell ref="A2:A3"/>
    <mergeCell ref="A11:A12"/>
    <mergeCell ref="B2:B3"/>
    <mergeCell ref="B11:B12"/>
    <mergeCell ref="C2:C3"/>
    <mergeCell ref="C11:C12"/>
    <mergeCell ref="D2:D3"/>
    <mergeCell ref="D11:D12"/>
    <mergeCell ref="E2:E3"/>
    <mergeCell ref="E11:E12"/>
    <mergeCell ref="F2:F3"/>
    <mergeCell ref="F11:F12"/>
    <mergeCell ref="K2:K3"/>
    <mergeCell ref="K11:K12"/>
  </mergeCells>
  <pageMargins left="0.196527777777778" right="0.0784722222222222" top="0.393055555555556" bottom="0.196527777777778" header="0.236111111111111" footer="0.118055555555556"/>
  <pageSetup paperSize="9" scale="76"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汇总表</vt:lpstr>
      <vt:lpstr>桥梁工程劳务</vt:lpstr>
      <vt:lpstr>机械租赁费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陈飞</cp:lastModifiedBy>
  <dcterms:created xsi:type="dcterms:W3CDTF">2024-03-01T08:11:00Z</dcterms:created>
  <dcterms:modified xsi:type="dcterms:W3CDTF">2024-07-17T10:25:04Z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B0D3EFC9BDB2407B9E0149E45B270249_13</vt:lpwstr>
  </property>
  <property fmtid="{D5CDD505-2E9C-101B-9397-08002B2CF9AE}" pid="3" name="KSOProductBuildVer">
    <vt:lpwstr>2052-12.1.0.16412</vt:lpwstr>
  </property>
  <property fmtid="{D5CDD505-2E9C-101B-9397-08002B2CF9AE}" pid="4" name="KSOReadingLayout">
    <vt:bool>true</vt:bool>
  </property>
</Properties>
</file>