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Print_Titles" localSheetId="0">Sheet1!$2:$4</definedName>
    <definedName name="_xlnm.Print_Area" localSheetId="0">Sheet1!$A$1:$J$35</definedName>
  </definedNames>
  <calcPr calcId="144525"/>
</workbook>
</file>

<file path=xl/sharedStrings.xml><?xml version="1.0" encoding="utf-8"?>
<sst xmlns="http://schemas.openxmlformats.org/spreadsheetml/2006/main" count="98" uniqueCount="75">
  <si>
    <t>2024年“A”项目边坡工程清单报价表</t>
  </si>
  <si>
    <t>序号</t>
  </si>
  <si>
    <t>项目名称</t>
  </si>
  <si>
    <t>项目特征</t>
  </si>
  <si>
    <t>单位</t>
  </si>
  <si>
    <t>工程量</t>
  </si>
  <si>
    <t>金额（元）</t>
  </si>
  <si>
    <t/>
  </si>
  <si>
    <t>全费用单价限价</t>
  </si>
  <si>
    <t>合价</t>
  </si>
  <si>
    <t>班组所报单价</t>
  </si>
  <si>
    <t>备注</t>
  </si>
  <si>
    <t>一</t>
  </si>
  <si>
    <t>蜂巢格室生态护坡</t>
  </si>
  <si>
    <t>挖运土石方</t>
  </si>
  <si>
    <t>1.完成项目范围内边坡土石方开挖、转运，工作内容包括但不限于以下工程内容：（1）土石方开挖、石方破碎大改小、土石方转运（含红线范围内取土回填转运，运距综合考虑）
2.开挖深度：开挖标高应满足设计要求，误差控制在设计标高±5cm内。
3.开挖方式、场内运输方式：投标人自行确定。
4.开挖方案和边坡施工防护及对管线、构筑物、建筑物等采取的保护措施须经业主批准，满足安全、文明施工相关规范及规定，包含在投标报价中。
5.其他：临边及孔洞的防护、进出车辆冲洗管理、场内外路面清洗管理、投标单位自己操作人员的劳保防护用品、临时用水用电（含水电费用）、必要安全措施等由投标单位承担；现场出现超挖和欠挖现象，造成的损失由投标单位承担；施工内容的检测（复检）费用和送样检测等费用由投标单位承担；机械进、出场费用（含多次进出场）由投标单位综合考虑，包含在投标报价中。                                                    
6.其余要求：施工过程中应满足城管和环保要求。为保证施工工期并达到环保要求，夜间施工产生的措施费及赶工费等费用包含在综合单价中。
12.工程量以现场收方为准</t>
  </si>
  <si>
    <t>m³</t>
  </si>
  <si>
    <t>岩质边坡护坡锚杆(成孔灌浆)</t>
  </si>
  <si>
    <t xml:space="preserve">1.地层情况：各类土、岩质综合，施工时结合现场实际地层条件调整作业； 
2.钻孔深度：按设计要求，分别为800mm、1000mm，满足规范及边坡稳定要求；
3.钻孔直径及长度：钻孔直径Φ50mm，单根灌浆长度分别为500mm、800mm，按实际施工长度计量；
4.浆液种类、强度等级：采用M30水泥砂浆，浆液配比、搅拌质量符合设计及现行规范要求；              
5、工作内容：包含钻孔、砂浆搅拌、灌浆、注浆体养护、现场清理及安全防护等全部工作内容；         
6.未尽事宜均严格满足设计图纸要求及现行国家、行业相关技术、质量验收规范。
</t>
  </si>
  <si>
    <t>m</t>
  </si>
  <si>
    <t>14mm—16mm锚杆</t>
  </si>
  <si>
    <t>1.直径： φ14mm、 φ16mm锚杆钢筋（甲供）
2.长度：φ14mm长度为800mm，φ16mm锚杆钢筋为1200mm
3.工作内容 ：负责甲供钢筋的场内转运、制作、绑扎、安装及成品保护；含孔口定位、连接锚固、安全防护等全部工序。
4.未尽事宜满足设计及现行技术、质量验收规范要求</t>
  </si>
  <si>
    <t>t</t>
  </si>
  <si>
    <t>土、石质边坡蜂窝格室</t>
  </si>
  <si>
    <t>1.材料品种、规格：1. 材料品种、规格：采用20cm厚绿色HDPE蜂巢格室、塑料排水板，材料质量、规格参数符合设计及现行行业标准要求；
2.部位：用于本项目挖方区、填方区坡面防护施工，贴合坡面实际工况实施；
3.综合单价已涵盖20cm绿色HDPE蜂巢格室、塑料排水板的采购、场内转运、铺设、固定、搭接、锚固、成品保护及护坡结构相关的全部施工费用；
4.未尽事宜均严格满足设计图纸要求及现行国家、行业相关技术、质量验收规范</t>
  </si>
  <si>
    <t>m2</t>
  </si>
  <si>
    <t>营养土回填</t>
  </si>
  <si>
    <r>
      <rPr>
        <sz val="11"/>
        <rFont val="宋体"/>
        <charset val="134"/>
        <scheme val="minor"/>
      </rPr>
      <t>1.回填土质要求：采用营养土</t>
    </r>
    <r>
      <rPr>
        <b/>
        <sz val="11"/>
        <rFont val="宋体"/>
        <charset val="134"/>
        <scheme val="minor"/>
      </rPr>
      <t>（营养土为甲供材料）</t>
    </r>
    <r>
      <rPr>
        <sz val="11"/>
        <rFont val="宋体"/>
        <charset val="134"/>
        <scheme val="minor"/>
      </rPr>
      <t xml:space="preserve">
2.取土运距 ：甲方将营养土送货至施工大门处，承包人负责营养土的场内转运、按设计要求回填；
3.回填厚度 ：10cm
4.保护及防护措施：对管线、构筑物、建筑物等的保护措施，边坡施工防护及变形观测措施，均由投标人自行确定，相关费用全部包含在投标报价中，不另行计取
5.未尽事宜均严格满足设计图纸要求及现行国家、行业相关技术、质量验收规范</t>
    </r>
  </si>
  <si>
    <t>m3</t>
  </si>
  <si>
    <t>种植土回填</t>
  </si>
  <si>
    <t>1.回填土质要求：采用种植土，材料由承包人自行采购供应（乙供）
2.取土运距 ：土源、取运方式及运距均由投标人自行综合考虑；
3.回填厚度 ：按设计要求回填厚度 30cm；                                   4.工作内容：包括但不限于回填种植土、边坡整理、清除杂草、树根及建筑垃圾，场地平整，综合考虑坡度、标高控制，满足施工及边坡放线要求；
5.保护及防护措施：施工期间对现有管线、构筑物、建筑物的保护措施，边坡施工防护及变形观测措施均由投标人自行确定，相关费用含在投标报价中；
6.其他要求：未尽事宜均满足设计图纸及现行国家、行业技术、质量验收规范要求。</t>
  </si>
  <si>
    <t>回填陶粒</t>
  </si>
  <si>
    <t>1.填方材料品种：陶粒
2.密实度、粒径：5cm厚φ20~30陶粒，满足设计及规范要求
3.回填部位：详设计
4.回填方式:投标人自行考虑
5.对管线、构筑物、建筑物等采取的保护措施，边坡施工防护及变形观测措施：由投标人自行确定，包含在投标报价中
6.其他要求：未尽事宜均满足设计图纸及现行国家、行业技术、质量验收规范要求。</t>
  </si>
  <si>
    <t>土工布 250g/m2</t>
  </si>
  <si>
    <t>1.材料品种、规格：250g/m2 土工布 
2.搭接方式：满足设计与规范要求                         3、施工内容：包含但不仅限于清除边坡坡面浮土、浮石、杂草、树根、尖锐石块及杂物，对坡面进行修整、拍实、找平，确保坡面平顺、稳定、无尖锐突出物，铺装土工布时避免刺破土工布，边坡坡度、平整度符合设计及规范要求
4.其他要求：未尽事宜均满足设计图纸及现行国家、行业技术、质量验收规范要求。</t>
  </si>
  <si>
    <t>MU20烧结页岩砖</t>
  </si>
  <si>
    <t>1.材料：MU20烧结页岩砖
2.砂浆规格：M10水泥砂浆
3.部位：路堑护坡范围内所有砖砌体
4.其他要求：未尽事宜均满足设计图纸及现行国家、行业技术、质量验收规范要求。</t>
  </si>
  <si>
    <t>M10水泥砂浆抹面</t>
  </si>
  <si>
    <t>1.墙体类型:砖 
2.面层厚度、砂浆配合比：2cm厚M10水泥砂浆抹面 
3.部位：路堑护坡范围内砖砌体抹面
4.其他要求：未尽事宜均满足设计图纸及现行国家、行业技术、质量验收规范要求。</t>
  </si>
  <si>
    <t>DN50mmPVC排水管</t>
  </si>
  <si>
    <t>1.材料品种：PVC排水管
2.管径：DN50
3.间距：2m
4.部位：护坡范围内
5.其他要求：未尽事宜均满足设计图纸及现行国家、行业技术、质量验收规范要求。</t>
  </si>
  <si>
    <t>喷薄草籽（草籽甲供）</t>
  </si>
  <si>
    <t>1、草籽种类：综合（草籽甲供）                         2、工作内容：包含但不仅限于基材混合搅拌、液压喷播、覆盖无纺布、洒水养护等工作内容
3、养护期：自竣工验收合格之日起1年，按一级养护质量标准养护，竣工验收前养护费已包含在综合单价中，投标人在投标报价时需综合考虑
4.其他要求：未尽事宜均满足设计图纸及现行国家、行业技术、质量验收规范要求。</t>
  </si>
  <si>
    <t>㎡</t>
  </si>
  <si>
    <t>二</t>
  </si>
  <si>
    <t>截水沟</t>
  </si>
  <si>
    <t>挖运沟槽土（石）方</t>
  </si>
  <si>
    <t>1.土石类别：土石综合 
2.挖土石深度：综合
3.开挖方式：投标人自行综合考虑
4.场内外运距、弃土场费用：投标人自行考虑
5.对管线、构筑物、建筑物等采取的保护措施，边坡施工防护及变形观测措施：由投标人自行确定，包含在投标报价中
6.其他要求：未尽事宜均满足设计图纸及现行国家、行业技术、质量验收规范要求。</t>
  </si>
  <si>
    <t>永久截水沟（用于永久挖方边坡）</t>
  </si>
  <si>
    <t>1.断面尺寸 ：详设计
2.材料品种、规格：Mu30片石，外漏面砂浆抹面，抹面厚度3cm 
3.砂浆强度等级：M7.5 
4.其他要求：未尽事宜均满足设计图纸及现行国家、行业技术、质量验收规范要求。</t>
  </si>
  <si>
    <t>永久排水沟（用于永久填方边坡）</t>
  </si>
  <si>
    <t>临时截水沟（用于挖方临时边坡）</t>
  </si>
  <si>
    <t>1.断面尺寸 ：详设计
2.材料品种、规格：3cm厚M7.5预拌砂浆
3.其他要求：未尽事宜均满足设计图纸及现行国家、行业技术、质量验收规范要求。</t>
  </si>
  <si>
    <t>临时排水沟（用于填方临时边坡）</t>
  </si>
  <si>
    <t>三</t>
  </si>
  <si>
    <t>人行道</t>
  </si>
  <si>
    <t>30cm回填块片石</t>
  </si>
  <si>
    <t xml:space="preserve">1.石料规格 ：片石
2.回填厚度：300mm
3.其他要求：未尽事宜均满足设计图纸及现行国家、行业技术、质量验收规范要求。
</t>
  </si>
  <si>
    <t>5cm厚C20混凝土垫层</t>
  </si>
  <si>
    <t>1.混凝土种类 ：现浇混凝土（混凝土甲供）
2.混凝土强度等级：C20
3.模板及浇筑方式：综合单价包含模板、混凝土浇筑、振捣、养护等全流程施工方式，均由投标人结合现场工况、进度要求自行综合考虑，包含在综合单价内，不再单独计价；
4.其他要求：未尽事宜均满足设计图纸及现行国家、行业技术、质量验收规范要求。</t>
  </si>
  <si>
    <t>青石台阶 （含平台）1000×500×150mm</t>
  </si>
  <si>
    <t>1.台阶面层规格：青石 1000×500×150mm 表面细钻(青石甲供)
2.结合层厚度砂浆等级：综合考虑  4、工作内容：甲方负责将材料运输到工地大门处，综合单价已包含场内转运及铺装等工作内容
3.计算规则：按投影面积计算工程量                      4.其他要求：未尽事宜均满足设计图纸及现行国家、行业技术、质量验收规范要求。</t>
  </si>
  <si>
    <t>预埋铁件</t>
  </si>
  <si>
    <t>1.材料种类：钢板、钢筋、螺栓等预埋件综合考虑（甲供）
2.材料规格：详见设计施工图
3.负责甲供铁件的场内转运、制作、绑扎、安装及成品保护；含孔口定位、连接锚固、安全防护等全部工序。
4.其他要求：未尽事宜均满足设计图纸及现行国家、行业技术、质量验收规范要求。</t>
  </si>
  <si>
    <t>四</t>
  </si>
  <si>
    <t>护坡排水</t>
  </si>
  <si>
    <t>急流槽 C30</t>
  </si>
  <si>
    <t>1.断面尺寸 ：500×500mm
2.材料品种、厚度：C30混凝土 （混凝土甲供）
3.沉降缝做法：隔1.75m设一道沉降缝,在地质条件发生变化的地方应加设沉降缝,沉降缝缝宽20~30毫米。沉降缝在阶梯跌水构筑物基础用沥青木板嵌填,阶梯跌水构筑物侧墙外侧5cm以热沥青浸麻丝填塞,内侧以1:3水泥砂浆填塞15cm,中间嵌沥青木板。
4.具体做法详见设计施工图
5.混凝土运输及浇筑方式：混凝土浇筑、振捣、养护等全流程施工方式，均由投标人结合现场工况、进度要求自行综合考虑，包含在综合单价内，不再单独计价；
6.其他要求：未尽事宜均满足设计图纸及现行国家、行业技术、质量验收规范要求。</t>
  </si>
  <si>
    <t xml:space="preserve">明渠 C30  </t>
  </si>
  <si>
    <t xml:space="preserve">1.断面尺寸 ：400×400mm（混凝土甲供）
2.材料品种、厚度：C30混凝土 
3.混凝土运输及浇筑方式：混凝土浇筑、振捣、养护等全流程施工方式，均由投标人结合现场工况、进度要求自行综合考虑，包含在综合单价内，不再单独计价；
4.其他要求：未尽事宜均满足设计图纸及现行国家、行业技术、质量验收规范要求。
</t>
  </si>
  <si>
    <t>急流槽模板</t>
  </si>
  <si>
    <t>1.支模高度：综合
2.模板及支架材料:由投标人根据设计文件结合自身的技术能力综合考虑
3.本项目投标人应根据施工经验，现场实际情况和企业自身情况综合报价
4.其他要求：未尽事宜均满足设计图纸及现行国家、行业技术、质量验收规范要求。</t>
  </si>
  <si>
    <t>明渠模板</t>
  </si>
  <si>
    <t>合计</t>
  </si>
  <si>
    <r>
      <rPr>
        <b/>
        <sz val="11"/>
        <rFont val="宋体"/>
        <charset val="134"/>
        <scheme val="minor"/>
      </rPr>
      <t>注：</t>
    </r>
    <r>
      <rPr>
        <sz val="11"/>
        <rFont val="宋体"/>
        <charset val="134"/>
        <scheme val="minor"/>
      </rPr>
      <t xml:space="preserve">1、全费用综合单价，包括人工费、材料费、机械费、管理费、利润、除安全文明施工费外的总价措施费、大型机械进出场费及进出场外的其他单价措施费、降排水费、规费、销项增值税和附加税等费用；以上工程量均为暂估量，最终以实际施工工程量结算且合同单价均不予以调整。
2.现场安全环保文明施工管理要求：（1）由公司统一发放印有“兴绿园林”字样和LOGO的安全帽和反光背心，班组按实名制领取，使用完后交回项目部，否则按采购费用扣款，其余参照合同附件中安全环保管理协议执行。（2）现场雾炮机由甲方提供，投标单位需安排人员管理使用，人工费、水费、油费及管理费用综合考虑到投标报价中，不单独计取。（3）防尘网由甲方提供，投标单位安排人员进行覆盖、回收、现场转移等，人工费综合考虑到投标报价中，不单独计取。                                                                                                                                                 3.现场施工的环保设施设备、对于临边及孔洞的防护、进出车辆进行冲洗管理、投标单位自己操作人员的劳保防护用品、临时用水用电（水电接口由甲方提供至红线内，水电费用投标人自行考虑，若水电未及时安装需由承包商用水车供水以满足土石方施工环保降尘要求）、必要安全措施等由投标单位承担；施工内容的检测（复检）检测费用和送样检测等费用由投标单位承担；机械进、出场费用由投标单位综合考虑，包含在投标报价中。
4.工程涉及到的专项施工方案的编制及专家论证由投标人负责。
</t>
    </r>
  </si>
</sst>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宋体"/>
      <charset val="134"/>
      <scheme val="minor"/>
    </font>
    <font>
      <sz val="11"/>
      <name val="宋体"/>
      <charset val="134"/>
      <scheme val="minor"/>
    </font>
    <font>
      <b/>
      <sz val="18"/>
      <name val="宋体"/>
      <charset val="134"/>
    </font>
    <font>
      <b/>
      <sz val="12"/>
      <name val="宋体"/>
      <charset val="134"/>
    </font>
    <font>
      <b/>
      <sz val="10"/>
      <name val="宋体"/>
      <charset val="1"/>
    </font>
    <font>
      <b/>
      <sz val="10"/>
      <name val="宋体"/>
      <charset val="134"/>
    </font>
    <font>
      <b/>
      <sz val="11"/>
      <name val="宋体"/>
      <charset val="134"/>
      <scheme val="minor"/>
    </font>
    <font>
      <b/>
      <sz val="10"/>
      <color indexed="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8"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0" borderId="9" applyNumberFormat="0" applyFill="0" applyAlignment="0" applyProtection="0">
      <alignment vertical="center"/>
    </xf>
    <xf numFmtId="0" fontId="11" fillId="9" borderId="0" applyNumberFormat="0" applyBorder="0" applyAlignment="0" applyProtection="0">
      <alignment vertical="center"/>
    </xf>
    <xf numFmtId="0" fontId="14" fillId="0" borderId="10" applyNumberFormat="0" applyFill="0" applyAlignment="0" applyProtection="0">
      <alignment vertical="center"/>
    </xf>
    <xf numFmtId="0" fontId="11" fillId="10" borderId="0" applyNumberFormat="0" applyBorder="0" applyAlignment="0" applyProtection="0">
      <alignment vertical="center"/>
    </xf>
    <xf numFmtId="0" fontId="20" fillId="11" borderId="11" applyNumberFormat="0" applyAlignment="0" applyProtection="0">
      <alignment vertical="center"/>
    </xf>
    <xf numFmtId="0" fontId="21" fillId="11" borderId="7" applyNumberFormat="0" applyAlignment="0" applyProtection="0">
      <alignment vertical="center"/>
    </xf>
    <xf numFmtId="0" fontId="22" fillId="12" borderId="12"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26">
    <xf numFmtId="0" fontId="0" fillId="0" borderId="0" xfId="0">
      <alignment vertical="center"/>
    </xf>
    <xf numFmtId="0" fontId="0" fillId="0" borderId="0" xfId="0" applyFill="1">
      <alignment vertical="center"/>
    </xf>
    <xf numFmtId="0" fontId="1" fillId="0" borderId="0" xfId="0" applyFont="1" applyFill="1" applyAlignment="1">
      <alignment horizontal="center" vertical="center"/>
    </xf>
    <xf numFmtId="0" fontId="1" fillId="0" borderId="0" xfId="0" applyFont="1" applyFill="1" applyAlignment="1">
      <alignment horizontal="left" vertical="center" wrapText="1"/>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xf>
    <xf numFmtId="0" fontId="2" fillId="0" borderId="0" xfId="0" applyFont="1" applyFill="1" applyAlignment="1">
      <alignment horizontal="center" vertical="center"/>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 fillId="0" borderId="2" xfId="0" applyFont="1" applyFill="1" applyBorder="1" applyAlignment="1">
      <alignment horizontal="center" vertical="center"/>
    </xf>
    <xf numFmtId="0" fontId="3" fillId="0" borderId="5" xfId="0" applyFont="1" applyFill="1" applyBorder="1" applyAlignment="1">
      <alignment horizontal="left" vertical="center" wrapText="1"/>
    </xf>
    <xf numFmtId="0" fontId="3" fillId="0" borderId="6"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2" xfId="0"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0" fontId="1" fillId="0" borderId="2" xfId="0" applyFont="1" applyFill="1" applyBorder="1" applyAlignment="1">
      <alignment horizontal="left" vertical="top" wrapText="1"/>
    </xf>
    <xf numFmtId="0" fontId="6" fillId="0" borderId="1" xfId="0" applyFont="1" applyFill="1" applyBorder="1" applyAlignment="1">
      <alignment horizontal="left" vertical="center" wrapText="1"/>
    </xf>
    <xf numFmtId="0" fontId="6" fillId="0" borderId="0" xfId="0" applyFont="1" applyFill="1" applyAlignment="1">
      <alignment horizontal="left" vertical="center" wrapText="1"/>
    </xf>
    <xf numFmtId="0" fontId="7" fillId="0" borderId="2"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0" fillId="0" borderId="2" xfId="0" applyFill="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32385</xdr:colOff>
      <xdr:row>20</xdr:row>
      <xdr:rowOff>283845</xdr:rowOff>
    </xdr:from>
    <xdr:to>
      <xdr:col>10</xdr:col>
      <xdr:colOff>0</xdr:colOff>
      <xdr:row>20</xdr:row>
      <xdr:rowOff>765810</xdr:rowOff>
    </xdr:to>
    <xdr:pic>
      <xdr:nvPicPr>
        <xdr:cNvPr id="2" name="图片 1" descr="a1718e74c8b91ac334a95ef14c05831"/>
        <xdr:cNvPicPr>
          <a:picLocks noChangeAspect="1"/>
        </xdr:cNvPicPr>
      </xdr:nvPicPr>
      <xdr:blipFill>
        <a:blip r:embed="rId1"/>
        <a:stretch>
          <a:fillRect/>
        </a:stretch>
      </xdr:blipFill>
      <xdr:spPr>
        <a:xfrm>
          <a:off x="10206990" y="27217370"/>
          <a:ext cx="872490" cy="481965"/>
        </a:xfrm>
        <a:prstGeom prst="rect">
          <a:avLst/>
        </a:prstGeom>
      </xdr:spPr>
    </xdr:pic>
    <xdr:clientData/>
  </xdr:twoCellAnchor>
  <xdr:twoCellAnchor editAs="oneCell">
    <xdr:from>
      <xdr:col>9</xdr:col>
      <xdr:colOff>0</xdr:colOff>
      <xdr:row>19</xdr:row>
      <xdr:rowOff>356870</xdr:rowOff>
    </xdr:from>
    <xdr:to>
      <xdr:col>10</xdr:col>
      <xdr:colOff>0</xdr:colOff>
      <xdr:row>19</xdr:row>
      <xdr:rowOff>717550</xdr:rowOff>
    </xdr:to>
    <xdr:pic>
      <xdr:nvPicPr>
        <xdr:cNvPr id="3" name="图片 2" descr="13a28b78545f8f802c497a97ff05415"/>
        <xdr:cNvPicPr>
          <a:picLocks noChangeAspect="1"/>
        </xdr:cNvPicPr>
      </xdr:nvPicPr>
      <xdr:blipFill>
        <a:blip r:embed="rId2"/>
        <a:stretch>
          <a:fillRect/>
        </a:stretch>
      </xdr:blipFill>
      <xdr:spPr>
        <a:xfrm>
          <a:off x="10174605" y="26083895"/>
          <a:ext cx="904875" cy="360680"/>
        </a:xfrm>
        <a:prstGeom prst="rect">
          <a:avLst/>
        </a:prstGeom>
      </xdr:spPr>
    </xdr:pic>
    <xdr:clientData/>
  </xdr:twoCellAnchor>
  <xdr:twoCellAnchor editAs="oneCell">
    <xdr:from>
      <xdr:col>9</xdr:col>
      <xdr:colOff>5715</xdr:colOff>
      <xdr:row>22</xdr:row>
      <xdr:rowOff>161925</xdr:rowOff>
    </xdr:from>
    <xdr:to>
      <xdr:col>10</xdr:col>
      <xdr:colOff>0</xdr:colOff>
      <xdr:row>22</xdr:row>
      <xdr:rowOff>491490</xdr:rowOff>
    </xdr:to>
    <xdr:pic>
      <xdr:nvPicPr>
        <xdr:cNvPr id="4" name="图片 3" descr="94e2902710b2e1311c17bb1572fb403"/>
        <xdr:cNvPicPr>
          <a:picLocks noChangeAspect="1"/>
        </xdr:cNvPicPr>
      </xdr:nvPicPr>
      <xdr:blipFill>
        <a:blip r:embed="rId3"/>
        <a:stretch>
          <a:fillRect/>
        </a:stretch>
      </xdr:blipFill>
      <xdr:spPr>
        <a:xfrm>
          <a:off x="10180320" y="29394150"/>
          <a:ext cx="899160" cy="329565"/>
        </a:xfrm>
        <a:prstGeom prst="rect">
          <a:avLst/>
        </a:prstGeom>
      </xdr:spPr>
    </xdr:pic>
    <xdr:clientData/>
  </xdr:twoCellAnchor>
  <xdr:twoCellAnchor editAs="oneCell">
    <xdr:from>
      <xdr:col>8</xdr:col>
      <xdr:colOff>901700</xdr:colOff>
      <xdr:row>21</xdr:row>
      <xdr:rowOff>328295</xdr:rowOff>
    </xdr:from>
    <xdr:to>
      <xdr:col>10</xdr:col>
      <xdr:colOff>10795</xdr:colOff>
      <xdr:row>21</xdr:row>
      <xdr:rowOff>640715</xdr:rowOff>
    </xdr:to>
    <xdr:pic>
      <xdr:nvPicPr>
        <xdr:cNvPr id="5" name="图片 4" descr="672255c1f916b6278132a66f3d67b55"/>
        <xdr:cNvPicPr>
          <a:picLocks noChangeAspect="1"/>
        </xdr:cNvPicPr>
      </xdr:nvPicPr>
      <xdr:blipFill>
        <a:blip r:embed="rId4"/>
        <a:stretch>
          <a:fillRect/>
        </a:stretch>
      </xdr:blipFill>
      <xdr:spPr>
        <a:xfrm>
          <a:off x="10161905" y="28442920"/>
          <a:ext cx="928370" cy="312420"/>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abSelected="1" workbookViewId="0">
      <selection activeCell="N31" sqref="N31"/>
    </sheetView>
  </sheetViews>
  <sheetFormatPr defaultColWidth="8.89166666666667" defaultRowHeight="13.5"/>
  <cols>
    <col min="1" max="1" width="5.875" style="2" customWidth="1"/>
    <col min="2" max="2" width="15.5083333333333" style="3" customWidth="1"/>
    <col min="3" max="3" width="50.5" style="4" customWidth="1"/>
    <col min="4" max="4" width="5.625" style="2" customWidth="1"/>
    <col min="5" max="5" width="9.875" style="2" customWidth="1"/>
    <col min="6" max="6" width="10.25" style="2" customWidth="1"/>
    <col min="7" max="7" width="11" style="2" customWidth="1"/>
    <col min="8" max="8" width="12.8916666666667" style="2" customWidth="1"/>
    <col min="9" max="9" width="12" style="2" customWidth="1"/>
    <col min="10" max="10" width="11.875" style="2" customWidth="1"/>
    <col min="11" max="16384" width="8.89166666666667" style="2"/>
  </cols>
  <sheetData>
    <row r="1" ht="34" customHeight="1" spans="1:10">
      <c r="A1" s="5" t="s">
        <v>0</v>
      </c>
      <c r="B1" s="6"/>
      <c r="C1" s="6"/>
      <c r="D1" s="6"/>
      <c r="E1" s="6"/>
      <c r="F1" s="6"/>
      <c r="G1" s="6"/>
      <c r="H1" s="6"/>
      <c r="I1" s="6"/>
      <c r="J1" s="6"/>
    </row>
    <row r="2" spans="1:10">
      <c r="A2" s="7" t="s">
        <v>1</v>
      </c>
      <c r="B2" s="8" t="s">
        <v>2</v>
      </c>
      <c r="C2" s="8" t="s">
        <v>3</v>
      </c>
      <c r="D2" s="7" t="s">
        <v>4</v>
      </c>
      <c r="E2" s="9" t="s">
        <v>5</v>
      </c>
      <c r="F2" s="10" t="s">
        <v>6</v>
      </c>
      <c r="G2" s="10"/>
      <c r="H2" s="10"/>
      <c r="I2" s="10"/>
      <c r="J2" s="22" t="s">
        <v>7</v>
      </c>
    </row>
    <row r="3" spans="1:10">
      <c r="A3" s="7"/>
      <c r="B3" s="8"/>
      <c r="C3" s="8"/>
      <c r="D3" s="7"/>
      <c r="E3" s="9"/>
      <c r="F3" s="11" t="s">
        <v>8</v>
      </c>
      <c r="G3" s="11" t="s">
        <v>9</v>
      </c>
      <c r="H3" s="11" t="s">
        <v>10</v>
      </c>
      <c r="I3" s="11" t="s">
        <v>9</v>
      </c>
      <c r="J3" s="23" t="s">
        <v>11</v>
      </c>
    </row>
    <row r="4" spans="1:10">
      <c r="A4" s="7"/>
      <c r="B4" s="8"/>
      <c r="C4" s="8"/>
      <c r="D4" s="7"/>
      <c r="E4" s="9"/>
      <c r="F4" s="12"/>
      <c r="G4" s="12"/>
      <c r="H4" s="12"/>
      <c r="I4" s="12"/>
      <c r="J4" s="24"/>
    </row>
    <row r="5" ht="27" customHeight="1" spans="1:10">
      <c r="A5" s="13" t="s">
        <v>12</v>
      </c>
      <c r="B5" s="14" t="s">
        <v>13</v>
      </c>
      <c r="C5" s="15"/>
      <c r="D5" s="13"/>
      <c r="E5" s="13"/>
      <c r="F5" s="13"/>
      <c r="G5" s="13"/>
      <c r="H5" s="13"/>
      <c r="I5" s="13"/>
      <c r="J5" s="13"/>
    </row>
    <row r="6" s="1" customFormat="1" ht="300" customHeight="1" spans="1:10">
      <c r="A6" s="13">
        <v>1</v>
      </c>
      <c r="B6" s="16" t="s">
        <v>14</v>
      </c>
      <c r="C6" s="16" t="s">
        <v>15</v>
      </c>
      <c r="D6" s="13" t="s">
        <v>16</v>
      </c>
      <c r="E6" s="13">
        <v>1000</v>
      </c>
      <c r="F6" s="13">
        <v>18</v>
      </c>
      <c r="G6" s="13">
        <f>E6*F6</f>
        <v>18000</v>
      </c>
      <c r="H6" s="13"/>
      <c r="I6" s="13"/>
      <c r="J6" s="13"/>
    </row>
    <row r="7" s="2" customFormat="1" ht="191" customHeight="1" spans="1:10">
      <c r="A7" s="13">
        <v>2</v>
      </c>
      <c r="B7" s="16" t="s">
        <v>17</v>
      </c>
      <c r="C7" s="16" t="s">
        <v>18</v>
      </c>
      <c r="D7" s="13" t="s">
        <v>19</v>
      </c>
      <c r="E7" s="13">
        <v>3600</v>
      </c>
      <c r="F7" s="13">
        <v>80</v>
      </c>
      <c r="G7" s="13">
        <f>E7*F7</f>
        <v>288000</v>
      </c>
      <c r="H7" s="13"/>
      <c r="I7" s="13"/>
      <c r="J7" s="13"/>
    </row>
    <row r="8" s="2" customFormat="1" ht="99" customHeight="1" spans="1:10">
      <c r="A8" s="13">
        <v>3</v>
      </c>
      <c r="B8" s="16" t="s">
        <v>20</v>
      </c>
      <c r="C8" s="16" t="s">
        <v>21</v>
      </c>
      <c r="D8" s="13" t="s">
        <v>22</v>
      </c>
      <c r="E8" s="13">
        <v>4.8</v>
      </c>
      <c r="F8" s="13">
        <v>1200</v>
      </c>
      <c r="G8" s="13">
        <f>E8*F8</f>
        <v>5760</v>
      </c>
      <c r="H8" s="13"/>
      <c r="I8" s="13"/>
      <c r="J8" s="13"/>
    </row>
    <row r="9" s="2" customFormat="1" ht="161" customHeight="1" spans="1:10">
      <c r="A9" s="13">
        <v>4</v>
      </c>
      <c r="B9" s="16" t="s">
        <v>23</v>
      </c>
      <c r="C9" s="16" t="s">
        <v>24</v>
      </c>
      <c r="D9" s="13" t="s">
        <v>25</v>
      </c>
      <c r="E9" s="13">
        <v>4500</v>
      </c>
      <c r="F9" s="13">
        <v>45</v>
      </c>
      <c r="G9" s="13">
        <f>E9*F9</f>
        <v>202500</v>
      </c>
      <c r="H9" s="13"/>
      <c r="I9" s="13"/>
      <c r="J9" s="13"/>
    </row>
    <row r="10" s="2" customFormat="1" ht="145" customHeight="1" spans="1:10">
      <c r="A10" s="13">
        <v>5</v>
      </c>
      <c r="B10" s="16" t="s">
        <v>26</v>
      </c>
      <c r="C10" s="16" t="s">
        <v>27</v>
      </c>
      <c r="D10" s="13" t="s">
        <v>28</v>
      </c>
      <c r="E10" s="17">
        <v>400</v>
      </c>
      <c r="F10" s="17">
        <v>25</v>
      </c>
      <c r="G10" s="13">
        <f t="shared" ref="G10:G18" si="0">E10*F10</f>
        <v>10000</v>
      </c>
      <c r="H10" s="17"/>
      <c r="I10" s="13"/>
      <c r="J10" s="13"/>
    </row>
    <row r="11" s="2" customFormat="1" ht="204" customHeight="1" spans="1:10">
      <c r="A11" s="13">
        <v>6</v>
      </c>
      <c r="B11" s="16" t="s">
        <v>29</v>
      </c>
      <c r="C11" s="16" t="s">
        <v>30</v>
      </c>
      <c r="D11" s="13" t="s">
        <v>28</v>
      </c>
      <c r="E11" s="17">
        <v>660</v>
      </c>
      <c r="F11" s="17">
        <v>30</v>
      </c>
      <c r="G11" s="13">
        <f t="shared" si="0"/>
        <v>19800</v>
      </c>
      <c r="H11" s="17"/>
      <c r="I11" s="13"/>
      <c r="J11" s="13"/>
    </row>
    <row r="12" ht="138" customHeight="1" spans="1:10">
      <c r="A12" s="13">
        <v>7</v>
      </c>
      <c r="B12" s="16" t="s">
        <v>31</v>
      </c>
      <c r="C12" s="16" t="s">
        <v>32</v>
      </c>
      <c r="D12" s="13" t="s">
        <v>28</v>
      </c>
      <c r="E12" s="18">
        <v>29</v>
      </c>
      <c r="F12" s="17">
        <v>250</v>
      </c>
      <c r="G12" s="13">
        <f t="shared" si="0"/>
        <v>7250</v>
      </c>
      <c r="H12" s="17"/>
      <c r="I12" s="13"/>
      <c r="J12" s="13"/>
    </row>
    <row r="13" ht="138" customHeight="1" spans="1:10">
      <c r="A13" s="13">
        <v>8</v>
      </c>
      <c r="B13" s="16" t="s">
        <v>33</v>
      </c>
      <c r="C13" s="16" t="s">
        <v>34</v>
      </c>
      <c r="D13" s="17" t="s">
        <v>25</v>
      </c>
      <c r="E13" s="17">
        <v>550</v>
      </c>
      <c r="F13" s="17">
        <v>5</v>
      </c>
      <c r="G13" s="13">
        <f t="shared" si="0"/>
        <v>2750</v>
      </c>
      <c r="H13" s="17"/>
      <c r="I13" s="13"/>
      <c r="J13" s="13"/>
    </row>
    <row r="14" ht="83" customHeight="1" spans="1:10">
      <c r="A14" s="13">
        <v>9</v>
      </c>
      <c r="B14" s="16" t="s">
        <v>35</v>
      </c>
      <c r="C14" s="16" t="s">
        <v>36</v>
      </c>
      <c r="D14" s="13" t="s">
        <v>28</v>
      </c>
      <c r="E14" s="17">
        <v>87</v>
      </c>
      <c r="F14" s="17">
        <v>620</v>
      </c>
      <c r="G14" s="13">
        <f t="shared" si="0"/>
        <v>53940</v>
      </c>
      <c r="H14" s="17"/>
      <c r="I14" s="13"/>
      <c r="J14" s="13"/>
    </row>
    <row r="15" ht="95" customHeight="1" spans="1:10">
      <c r="A15" s="13">
        <v>10</v>
      </c>
      <c r="B15" s="16" t="s">
        <v>37</v>
      </c>
      <c r="C15" s="16" t="s">
        <v>38</v>
      </c>
      <c r="D15" s="17" t="s">
        <v>25</v>
      </c>
      <c r="E15" s="17">
        <v>350</v>
      </c>
      <c r="F15" s="17">
        <v>28</v>
      </c>
      <c r="G15" s="13">
        <f t="shared" si="0"/>
        <v>9800</v>
      </c>
      <c r="H15" s="17"/>
      <c r="I15" s="13"/>
      <c r="J15" s="13"/>
    </row>
    <row r="16" ht="103" customHeight="1" spans="1:10">
      <c r="A16" s="13">
        <v>11</v>
      </c>
      <c r="B16" s="16" t="s">
        <v>39</v>
      </c>
      <c r="C16" s="16" t="s">
        <v>40</v>
      </c>
      <c r="D16" s="17" t="s">
        <v>19</v>
      </c>
      <c r="E16" s="17">
        <v>10</v>
      </c>
      <c r="F16" s="17">
        <v>17</v>
      </c>
      <c r="G16" s="13">
        <f t="shared" si="0"/>
        <v>170</v>
      </c>
      <c r="H16" s="17"/>
      <c r="I16" s="13"/>
      <c r="J16" s="13"/>
    </row>
    <row r="17" s="2" customFormat="1" ht="137" customHeight="1" spans="1:10">
      <c r="A17" s="13">
        <v>12</v>
      </c>
      <c r="B17" s="16" t="s">
        <v>41</v>
      </c>
      <c r="C17" s="16" t="s">
        <v>42</v>
      </c>
      <c r="D17" s="17" t="s">
        <v>43</v>
      </c>
      <c r="E17" s="17">
        <v>4500</v>
      </c>
      <c r="F17" s="17">
        <v>7</v>
      </c>
      <c r="G17" s="13">
        <f t="shared" si="0"/>
        <v>31500</v>
      </c>
      <c r="H17" s="17"/>
      <c r="I17" s="13"/>
      <c r="J17" s="13"/>
    </row>
    <row r="18" s="2" customFormat="1" ht="14.25" spans="1:10">
      <c r="A18" s="13" t="s">
        <v>44</v>
      </c>
      <c r="B18" s="14" t="s">
        <v>45</v>
      </c>
      <c r="C18" s="15"/>
      <c r="D18" s="17"/>
      <c r="E18" s="17"/>
      <c r="F18" s="17"/>
      <c r="G18" s="13"/>
      <c r="H18" s="17"/>
      <c r="I18" s="13"/>
      <c r="J18" s="13"/>
    </row>
    <row r="19" ht="116" customHeight="1" spans="1:10">
      <c r="A19" s="17">
        <v>1</v>
      </c>
      <c r="B19" s="16" t="s">
        <v>46</v>
      </c>
      <c r="C19" s="19" t="s">
        <v>47</v>
      </c>
      <c r="D19" s="17" t="s">
        <v>28</v>
      </c>
      <c r="E19" s="17">
        <f>1056.46/2</f>
        <v>528.23</v>
      </c>
      <c r="F19" s="17">
        <v>18</v>
      </c>
      <c r="G19" s="17">
        <f>E19*F19</f>
        <v>9508.14</v>
      </c>
      <c r="H19" s="17"/>
      <c r="I19" s="17"/>
      <c r="J19" s="25"/>
    </row>
    <row r="20" ht="95" customHeight="1" spans="1:10">
      <c r="A20" s="17">
        <v>2</v>
      </c>
      <c r="B20" s="16" t="s">
        <v>48</v>
      </c>
      <c r="C20" s="16" t="s">
        <v>49</v>
      </c>
      <c r="D20" s="17" t="s">
        <v>19</v>
      </c>
      <c r="E20" s="17">
        <v>300</v>
      </c>
      <c r="F20" s="17">
        <v>303</v>
      </c>
      <c r="G20" s="17">
        <f>E20*F20</f>
        <v>90900</v>
      </c>
      <c r="H20" s="17"/>
      <c r="I20" s="17"/>
      <c r="J20" s="25"/>
    </row>
    <row r="21" ht="93" customHeight="1" spans="1:10">
      <c r="A21" s="17">
        <v>3</v>
      </c>
      <c r="B21" s="16" t="s">
        <v>50</v>
      </c>
      <c r="C21" s="16" t="s">
        <v>49</v>
      </c>
      <c r="D21" s="17" t="s">
        <v>19</v>
      </c>
      <c r="E21" s="17">
        <v>35</v>
      </c>
      <c r="F21" s="17">
        <v>338</v>
      </c>
      <c r="G21" s="17">
        <f>E21*F21</f>
        <v>11830</v>
      </c>
      <c r="H21" s="17"/>
      <c r="I21" s="17"/>
      <c r="J21" s="25"/>
    </row>
    <row r="22" ht="88" customHeight="1" spans="1:10">
      <c r="A22" s="17">
        <v>4</v>
      </c>
      <c r="B22" s="16" t="s">
        <v>51</v>
      </c>
      <c r="C22" s="16" t="s">
        <v>52</v>
      </c>
      <c r="D22" s="17" t="s">
        <v>19</v>
      </c>
      <c r="E22" s="17">
        <v>32</v>
      </c>
      <c r="F22" s="17">
        <v>45</v>
      </c>
      <c r="G22" s="17">
        <f>E22*F22</f>
        <v>1440</v>
      </c>
      <c r="H22" s="17"/>
      <c r="I22" s="17"/>
      <c r="J22" s="25"/>
    </row>
    <row r="23" ht="72" customHeight="1" spans="1:10">
      <c r="A23" s="17">
        <v>5</v>
      </c>
      <c r="B23" s="16" t="s">
        <v>53</v>
      </c>
      <c r="C23" s="19" t="s">
        <v>52</v>
      </c>
      <c r="D23" s="17" t="s">
        <v>19</v>
      </c>
      <c r="E23" s="17">
        <v>99</v>
      </c>
      <c r="F23" s="17">
        <v>51</v>
      </c>
      <c r="G23" s="17">
        <f>E23*F23</f>
        <v>5049</v>
      </c>
      <c r="H23" s="17"/>
      <c r="I23" s="17"/>
      <c r="J23" s="25"/>
    </row>
    <row r="24" s="1" customFormat="1" ht="14.25" spans="1:10">
      <c r="A24" s="17" t="s">
        <v>54</v>
      </c>
      <c r="B24" s="14" t="s">
        <v>55</v>
      </c>
      <c r="C24" s="15"/>
      <c r="D24" s="17"/>
      <c r="E24" s="17"/>
      <c r="F24" s="17"/>
      <c r="G24" s="17">
        <f t="shared" ref="G24:G33" si="1">E24*F24</f>
        <v>0</v>
      </c>
      <c r="H24" s="17"/>
      <c r="I24" s="17"/>
      <c r="J24" s="25"/>
    </row>
    <row r="25" s="1" customFormat="1" ht="67.5" spans="1:10">
      <c r="A25" s="17">
        <v>1</v>
      </c>
      <c r="B25" s="16" t="s">
        <v>56</v>
      </c>
      <c r="C25" s="16" t="s">
        <v>57</v>
      </c>
      <c r="D25" s="17" t="s">
        <v>28</v>
      </c>
      <c r="E25" s="17">
        <v>45</v>
      </c>
      <c r="F25" s="17">
        <v>145</v>
      </c>
      <c r="G25" s="17">
        <f t="shared" si="1"/>
        <v>6525</v>
      </c>
      <c r="H25" s="17"/>
      <c r="I25" s="17"/>
      <c r="J25" s="25"/>
    </row>
    <row r="26" s="1" customFormat="1" ht="109" customHeight="1" spans="1:10">
      <c r="A26" s="17">
        <v>2</v>
      </c>
      <c r="B26" s="16" t="s">
        <v>58</v>
      </c>
      <c r="C26" s="16" t="s">
        <v>59</v>
      </c>
      <c r="D26" s="17" t="s">
        <v>28</v>
      </c>
      <c r="E26" s="17">
        <f>50*3*0.05</f>
        <v>7.5</v>
      </c>
      <c r="F26" s="17">
        <v>120</v>
      </c>
      <c r="G26" s="17">
        <f t="shared" si="1"/>
        <v>900</v>
      </c>
      <c r="H26" s="17"/>
      <c r="I26" s="17"/>
      <c r="J26" s="25"/>
    </row>
    <row r="27" s="1" customFormat="1" ht="131" customHeight="1" spans="1:10">
      <c r="A27" s="17">
        <v>3</v>
      </c>
      <c r="B27" s="16" t="s">
        <v>60</v>
      </c>
      <c r="C27" s="16" t="s">
        <v>61</v>
      </c>
      <c r="D27" s="17" t="s">
        <v>43</v>
      </c>
      <c r="E27" s="17">
        <v>150</v>
      </c>
      <c r="F27" s="17">
        <v>100</v>
      </c>
      <c r="G27" s="17">
        <f t="shared" si="1"/>
        <v>15000</v>
      </c>
      <c r="H27" s="17"/>
      <c r="I27" s="17"/>
      <c r="J27" s="25"/>
    </row>
    <row r="28" s="1" customFormat="1" ht="99" customHeight="1" spans="1:10">
      <c r="A28" s="17">
        <v>4</v>
      </c>
      <c r="B28" s="16" t="s">
        <v>62</v>
      </c>
      <c r="C28" s="16" t="s">
        <v>63</v>
      </c>
      <c r="D28" s="17" t="s">
        <v>22</v>
      </c>
      <c r="E28" s="17">
        <v>0.5</v>
      </c>
      <c r="F28" s="17">
        <v>1200</v>
      </c>
      <c r="G28" s="17">
        <f t="shared" si="1"/>
        <v>600</v>
      </c>
      <c r="H28" s="17"/>
      <c r="I28" s="17"/>
      <c r="J28" s="25"/>
    </row>
    <row r="29" s="1" customFormat="1" ht="21" customHeight="1" spans="1:10">
      <c r="A29" s="17" t="s">
        <v>64</v>
      </c>
      <c r="B29" s="14" t="s">
        <v>65</v>
      </c>
      <c r="C29" s="15"/>
      <c r="D29" s="17"/>
      <c r="E29" s="17"/>
      <c r="F29" s="17"/>
      <c r="G29" s="17">
        <f t="shared" si="1"/>
        <v>0</v>
      </c>
      <c r="H29" s="17"/>
      <c r="I29" s="17"/>
      <c r="J29" s="25"/>
    </row>
    <row r="30" s="1" customFormat="1" ht="199" customHeight="1" spans="1:10">
      <c r="A30" s="17">
        <v>1</v>
      </c>
      <c r="B30" s="16" t="s">
        <v>66</v>
      </c>
      <c r="C30" s="16" t="s">
        <v>67</v>
      </c>
      <c r="D30" s="17" t="s">
        <v>28</v>
      </c>
      <c r="E30" s="17">
        <f>38.7/2</f>
        <v>19.35</v>
      </c>
      <c r="F30" s="17">
        <v>65</v>
      </c>
      <c r="G30" s="17">
        <f t="shared" si="1"/>
        <v>1257.75</v>
      </c>
      <c r="H30" s="17"/>
      <c r="I30" s="17"/>
      <c r="J30" s="25"/>
    </row>
    <row r="31" s="1" customFormat="1" ht="108" spans="1:10">
      <c r="A31" s="17">
        <v>2</v>
      </c>
      <c r="B31" s="16" t="s">
        <v>68</v>
      </c>
      <c r="C31" s="16" t="s">
        <v>69</v>
      </c>
      <c r="D31" s="17" t="s">
        <v>28</v>
      </c>
      <c r="E31" s="17">
        <f>31.85/2</f>
        <v>15.925</v>
      </c>
      <c r="F31" s="17">
        <v>65</v>
      </c>
      <c r="G31" s="17">
        <f t="shared" si="1"/>
        <v>1035.125</v>
      </c>
      <c r="H31" s="17"/>
      <c r="I31" s="17"/>
      <c r="J31" s="25"/>
    </row>
    <row r="32" s="1" customFormat="1" ht="111" customHeight="1" spans="1:10">
      <c r="A32" s="17">
        <v>3</v>
      </c>
      <c r="B32" s="16" t="s">
        <v>70</v>
      </c>
      <c r="C32" s="16" t="s">
        <v>71</v>
      </c>
      <c r="D32" s="17" t="s">
        <v>43</v>
      </c>
      <c r="E32" s="17">
        <f>213.2/2</f>
        <v>106.6</v>
      </c>
      <c r="F32" s="17">
        <v>70</v>
      </c>
      <c r="G32" s="17">
        <f t="shared" si="1"/>
        <v>7462</v>
      </c>
      <c r="H32" s="17"/>
      <c r="I32" s="17"/>
      <c r="J32" s="25"/>
    </row>
    <row r="33" s="1" customFormat="1" ht="113" customHeight="1" spans="1:10">
      <c r="A33" s="17">
        <v>4</v>
      </c>
      <c r="B33" s="16" t="s">
        <v>72</v>
      </c>
      <c r="C33" s="16" t="s">
        <v>71</v>
      </c>
      <c r="D33" s="17" t="s">
        <v>43</v>
      </c>
      <c r="E33" s="17">
        <f>88.98/2</f>
        <v>44.49</v>
      </c>
      <c r="F33" s="17">
        <v>70</v>
      </c>
      <c r="G33" s="17">
        <f t="shared" si="1"/>
        <v>3114.3</v>
      </c>
      <c r="H33" s="17"/>
      <c r="I33" s="17"/>
      <c r="J33" s="25"/>
    </row>
    <row r="34" ht="60" customHeight="1" spans="1:10">
      <c r="A34" s="17" t="s">
        <v>73</v>
      </c>
      <c r="B34" s="16"/>
      <c r="C34" s="17"/>
      <c r="D34" s="17"/>
      <c r="E34" s="17"/>
      <c r="F34" s="17"/>
      <c r="G34" s="17">
        <f>SUM(G5:G33)</f>
        <v>804091.315</v>
      </c>
      <c r="H34" s="17"/>
      <c r="I34" s="17">
        <f>SUM(I5:I33)</f>
        <v>0</v>
      </c>
      <c r="J34" s="13"/>
    </row>
    <row r="35" ht="150" customHeight="1" spans="1:10">
      <c r="A35" s="20" t="s">
        <v>74</v>
      </c>
      <c r="B35" s="21"/>
      <c r="C35" s="21"/>
      <c r="D35" s="21"/>
      <c r="E35" s="21"/>
      <c r="F35" s="21"/>
      <c r="G35" s="21"/>
      <c r="H35" s="21"/>
      <c r="I35" s="21"/>
      <c r="J35" s="21"/>
    </row>
  </sheetData>
  <mergeCells count="18">
    <mergeCell ref="A1:J1"/>
    <mergeCell ref="F2:J2"/>
    <mergeCell ref="B5:C5"/>
    <mergeCell ref="B18:C18"/>
    <mergeCell ref="B24:C24"/>
    <mergeCell ref="B29:C29"/>
    <mergeCell ref="A34:F34"/>
    <mergeCell ref="A35:J35"/>
    <mergeCell ref="A2:A4"/>
    <mergeCell ref="B2:B4"/>
    <mergeCell ref="C2:C4"/>
    <mergeCell ref="D2:D4"/>
    <mergeCell ref="E2:E4"/>
    <mergeCell ref="F3:F4"/>
    <mergeCell ref="G3:G4"/>
    <mergeCell ref="H3:H4"/>
    <mergeCell ref="I3:I4"/>
    <mergeCell ref="J3:J4"/>
  </mergeCells>
  <pageMargins left="0.118055555555556" right="0.0784722222222222" top="0.275" bottom="0.156944444444444" header="0.156944444444444" footer="0.0784722222222222"/>
  <pageSetup paperSize="9"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dc:creator>
  <cp:lastModifiedBy>林凡燕</cp:lastModifiedBy>
  <dcterms:created xsi:type="dcterms:W3CDTF">2023-11-29T06:56:00Z</dcterms:created>
  <dcterms:modified xsi:type="dcterms:W3CDTF">2026-04-01T09:00:42Z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571AD89541C54BB38DD1C0E589B6C95F_13</vt:lpwstr>
  </property>
  <property fmtid="{D5CDD505-2E9C-101B-9397-08002B2CF9AE}" pid="3" name="KSOProductBuildVer">
    <vt:lpwstr>2052-11.1.0.14309</vt:lpwstr>
  </property>
  <property fmtid="{D5CDD505-2E9C-101B-9397-08002B2CF9AE}" pid="4" name="CalculationRule">
    <vt:i4>0</vt:i4>
  </property>
</Properties>
</file>