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基础工程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930DAD9F65343AEBA438EC198BBD0B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4020" y="1123950"/>
          <a:ext cx="16335375" cy="294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0A6B05AB67C4E05A765C83BA277E3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2945" y="1123950"/>
          <a:ext cx="11820525" cy="6086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DE78DBA40F24B5CBA728E84AD8B53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70645" y="1123950"/>
          <a:ext cx="3676650" cy="6734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0296D483D4244F49087BE8873BD77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22945" y="3054350"/>
          <a:ext cx="110680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076AF59965A49E48D6E147211A48DD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70645" y="3054350"/>
          <a:ext cx="10496550" cy="390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6B69BA2357E4B3C94C808F9687C9C5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22945" y="4883150"/>
          <a:ext cx="18002250" cy="7562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6ED94763619468B9F9881E6A0B6202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70645" y="4883150"/>
          <a:ext cx="5638800" cy="828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855E4B2DE584ED492E5317FA2C5D17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951720" y="4883150"/>
          <a:ext cx="13582650" cy="783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378BC07A2B524CE7ABFE9B2E4F45800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932795" y="4883150"/>
          <a:ext cx="13925550" cy="5743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D889DAA18F194119AF0F2C0BEE3796E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22945" y="6311265"/>
          <a:ext cx="14992350" cy="677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6F8CDA952A84CD484F01199AF8D69B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70645" y="6311265"/>
          <a:ext cx="5267325" cy="818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7FDF6260E98406FBF6F80C24C719AD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51720" y="6311265"/>
          <a:ext cx="4981575" cy="6343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5FC1CC7DDDF4C21823881BA198BAA8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932795" y="6311265"/>
          <a:ext cx="3686175" cy="431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BF29808A988A42D0AFC21C4A8356FB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46770" y="7819390"/>
          <a:ext cx="17240250" cy="684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EE383E9E0C54BBA92C8DDCCFCDD8B0D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94470" y="7819390"/>
          <a:ext cx="5543550" cy="821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89C7868C7AEF4B32B3CC0A9BC12D59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075545" y="7819390"/>
          <a:ext cx="5038725" cy="5991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7FB560FE40A44B8CA74D49C76622DF9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056620" y="7819390"/>
          <a:ext cx="6305550" cy="80391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<sst xmlns="http://schemas.openxmlformats.org/spreadsheetml/2006/main" count="35" uniqueCount="28">
  <si>
    <t>2023年“H”项目栏杆分部分项工程量清单与报价表</t>
  </si>
  <si>
    <t>序号</t>
  </si>
  <si>
    <t>项目名称</t>
  </si>
  <si>
    <t>项目特征</t>
  </si>
  <si>
    <t>计量
单位</t>
  </si>
  <si>
    <t>工程量</t>
  </si>
  <si>
    <t>金额（元）</t>
  </si>
  <si>
    <t>图纸详图</t>
  </si>
  <si>
    <t>全费用单价限价</t>
  </si>
  <si>
    <t>班组所报全费用单价</t>
  </si>
  <si>
    <t>合  价</t>
  </si>
  <si>
    <t/>
  </si>
  <si>
    <t>镀锌钢管栏杆 H=1150mm</t>
  </si>
  <si>
    <t>1.立柱材质、规格：80X60X6白色镀锌方钢；
2.扶手材质、规格：80X40X6白色镀锌方钢；
3.横向拉杆材质、规格：50X12白色镀锌扁钢；
4.竖向拉杆材质、规格：30X6白色镀锌扁钢
5.栏杆立柱底部和主梁结构围焊,焊脚尺寸不小于12mm;焊接完后应打磨平顺；
6.具体做法详见施工图；
7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</si>
  <si>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m</t>
  </si>
  <si>
    <t>2厚穿孔镀锌钢板栏杆</t>
  </si>
  <si>
    <t>1.主龙骨材质、规格：100x150x6厚镀锌矩管饰面白色氟碳漆；
2.冲孔板材质、规格：2厚穿孔镀锌钢板,孔距120,孔径50,饰面白色氟碳漆；
3.具体做法详见施工图，深化审计样式需与业主确认，并通过桥梁设计进行结构稳定性验算；
4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
5.工程量结算规格：结算时按垂直投影面积计算；</t>
  </si>
  <si>
    <t>㎡</t>
  </si>
  <si>
    <t>玻璃栏杆① H=1150mm（水幕桥）</t>
  </si>
  <si>
    <t>1.立柱材质、规格：12mm厚304拉丝不锈钢板；
2.扶手材质、规格：2mm厚D50不锈钢管；
3.玻璃材质、规格：6+0.76pvb+6钢化夹胶玻璃；
4.具体做法详见施工图；
5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</si>
  <si>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玻璃栏杆② H=1150mm（退台栈桥）</t>
  </si>
  <si>
    <t>1.立柱材质、规格：12mm厚304拉丝不锈钢板；
2.扶手材质、规格：2mm厚D50 304不锈钢管；
3.玻璃材质、规格：6+0.76pvb+6钢化夹胶玻璃；
4.具体做法详见施工图；
5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</si>
  <si>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玻璃栏杆③ H=1200mm</t>
  </si>
  <si>
    <t>1.立柱材质、规格：8mm厚304拉丝不锈钢板；
2.扶手材质、规格：2mm厚D50304不锈钢管；
3.玻璃材质、规格：6+0.76pvb+6钢化夹胶玻璃；
4.预埋件：10mm厚120*120钢板、4根L150 直径12钢筋；
5.具体做法详见施工图；
6.综合单价包含二次深化设计、完成该工作所需的人工，材料（含主材、辅材、周转材料），机械费（含机械的进出场费），措施费（安全施工费、季节性施工、临时设施、夜间施工、二次搬运等）、规费、税金等所有相关费用。</t>
  </si>
  <si>
    <t>合　　计</t>
  </si>
  <si>
    <t>注：1.本次采用全费用单价报价形式，最高限价为1092334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</si>
  <si>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</si>
  <si>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3.开具的发票为增值税专票（税率为9%）。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</si>
</sst>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indexed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8" fillId="0" borderId="1" xfId="0" applyFont="1" applyFill="1" applyBorder="1" applyAlignment="1">
      <alignment vertical="center" wrapText="1"/>
    </xf>
    <xf numFmtId="0" fontId="0" fillId="0" borderId="0" xfId="0" applyNumberFormat="1" applyFill="1" applyBorder="1" applyAlignment="1"/>
    <xf numFmtId="0" fontId="0" fillId="0" borderId="0" xfId="0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 2_成都双流南湖住宅项目1A、1B期总包清单(修订稿)-05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L13"/>
  <sheetViews>
    <sheetView tabSelected="1" topLeftCell="A6" workbookViewId="0">
      <selection activeCell="G8" sqref="G8"/>
    </sheetView>
  </sheetViews>
  <sheetFormatPr defaultColWidth="8.8" defaultRowHeight="14.25"/>
  <cols>
    <col min="1" max="1" width="7.375" customWidth="1"/>
    <col min="2" max="2" width="16.75" customWidth="1"/>
    <col min="3" max="3" width="38.75" style="3" customWidth="1"/>
    <col min="4" max="4" width="5.25" customWidth="1"/>
    <col min="5" max="5" width="8.375" style="4" customWidth="1"/>
    <col min="6" max="6" width="8.8" style="5"/>
    <col min="7" max="8" width="10.125" style="5"/>
    <col min="9" max="9" width="8.5" style="5" customWidth="1"/>
    <col min="10" max="11" width="12.875" style="5" customWidth="1"/>
    <col min="12" max="12" width="8.75" style="5" customWidth="1"/>
    <col min="13" max="13" width="11.5" customWidth="1"/>
    <col min="14" max="15" width="8.8" customWidth="1"/>
  </cols>
  <sheetData>
    <row r="1" ht="33" customHeight="1" spans="1:12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ht="16.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/>
      <c r="H2" s="8"/>
      <c r="I2" s="27" t="s">
        <v>7</v>
      </c>
      <c r="J2" s="27"/>
      <c r="K2" s="27"/>
      <c r="L2" s="27"/>
    </row>
    <row r="3" ht="16.5" customHeight="1" spans="1:12">
      <c r="A3" s="8"/>
      <c r="B3" s="8"/>
      <c r="C3" s="8"/>
      <c r="D3" s="8"/>
      <c r="E3" s="10"/>
      <c r="F3" s="8" t="s">
        <v>8</v>
      </c>
      <c r="G3" s="8" t="s">
        <v>9</v>
      </c>
      <c r="H3" s="11" t="s">
        <v>10</v>
      </c>
      <c r="I3" s="27"/>
      <c r="J3" s="27"/>
      <c r="K3" s="27"/>
      <c r="L3" s="27"/>
    </row>
    <row r="4" spans="1:12">
      <c r="A4" s="8" t="s">
        <v>11</v>
      </c>
      <c r="B4" s="8" t="s">
        <v>11</v>
      </c>
      <c r="C4" s="8" t="s">
        <v>11</v>
      </c>
      <c r="D4" s="8" t="s">
        <v>11</v>
      </c>
      <c r="E4" s="12"/>
      <c r="F4" s="8"/>
      <c r="G4" s="8" t="s">
        <v>11</v>
      </c>
      <c r="H4" s="13"/>
      <c r="I4" s="27"/>
      <c r="J4" s="27"/>
      <c r="K4" s="27"/>
      <c r="L4" s="27"/>
    </row>
    <row r="5" ht="152" customHeight="1" spans="1:12">
      <c r="A5" s="14">
        <v>1</v>
      </c>
      <c r="B5" s="15" t="s">
        <v>12</v>
      </c>
      <c r="C5" s="16" t="s">
        <v>13</v>
      </c>
      <c r="D5" s="14" t="s">
        <v>14</v>
      </c>
      <c r="E5" s="17">
        <v>182.6</v>
      </c>
      <c r="F5" s="18">
        <v>450</v>
      </c>
      <c r="G5" s="19"/>
      <c r="H5" s="19"/>
      <c r="I5" s="28" t="str">
        <f>_xlfn.DISPIMG("ID_A0A6B05AB67C4E05A765C83BA277E31B",1)</f>
        <v>=DISPIMG("ID_A0A6B05AB67C4E05A765C83BA277E31B",1)</v>
      </c>
      <c r="J5" s="28" t="str">
        <f>_xlfn.DISPIMG("ID_3DE78DBA40F24B5CBA728E84AD8B5348",1)</f>
        <v>=DISPIMG("ID_3DE78DBA40F24B5CBA728E84AD8B5348",1)</v>
      </c>
      <c r="K5" s="28" t="str">
        <f>_xlfn.DISPIMG("ID_0930DAD9F65343AEBA438EC198BBD0B5",1)</f>
        <v>=DISPIMG("ID_0930DAD9F65343AEBA438EC198BBD0B5",1)</v>
      </c>
      <c r="L5" s="29"/>
    </row>
    <row r="6" s="1" customFormat="1" ht="156" customHeight="1" spans="1:12">
      <c r="A6" s="14">
        <v>2</v>
      </c>
      <c r="B6" s="16" t="s">
        <v>15</v>
      </c>
      <c r="C6" s="16" t="s">
        <v>16</v>
      </c>
      <c r="D6" s="14" t="s">
        <v>17</v>
      </c>
      <c r="E6" s="18">
        <v>750</v>
      </c>
      <c r="F6" s="18">
        <v>680</v>
      </c>
      <c r="G6" s="18"/>
      <c r="H6" s="19"/>
      <c r="I6" s="30" t="str">
        <f>_xlfn.DISPIMG("ID_70296D483D4244F49087BE8873BD7700",1)</f>
        <v>=DISPIMG("ID_70296D483D4244F49087BE8873BD7700",1)</v>
      </c>
      <c r="J6" s="30" t="str">
        <f>_xlfn.DISPIMG("ID_3076AF59965A49E48D6E147211A48DDD",1)</f>
        <v>=DISPIMG("ID_3076AF59965A49E48D6E147211A48DDD",1)</v>
      </c>
      <c r="K6" s="30"/>
      <c r="L6" s="18"/>
    </row>
    <row r="7" s="1" customFormat="1" ht="112.45" spans="1:12">
      <c r="A7" s="14">
        <v>3</v>
      </c>
      <c r="B7" s="16" t="s">
        <v>18</v>
      </c>
      <c r="C7" s="16" t="s">
        <v>19</v>
      </c>
      <c r="D7" s="14" t="s">
        <v>14</v>
      </c>
      <c r="E7" s="18">
        <v>194.7</v>
      </c>
      <c r="F7" s="18">
        <v>880</v>
      </c>
      <c r="G7" s="18"/>
      <c r="H7" s="19"/>
      <c r="I7" s="30" t="str">
        <f>_xlfn.DISPIMG("ID_56B69BA2357E4B3C94C808F9687C9C5B",1)</f>
        <v>=DISPIMG("ID_56B69BA2357E4B3C94C808F9687C9C5B",1)</v>
      </c>
      <c r="J7" s="30" t="str">
        <f>_xlfn.DISPIMG("ID_46ED94763619468B9F9881E6A0B62026",1)</f>
        <v>=DISPIMG("ID_46ED94763619468B9F9881E6A0B62026",1)</v>
      </c>
      <c r="K7" s="30" t="str">
        <f>_xlfn.DISPIMG("ID_6855E4B2DE584ED492E5317FA2C5D179",1)</f>
        <v>=DISPIMG("ID_6855E4B2DE584ED492E5317FA2C5D179",1)</v>
      </c>
      <c r="L7" s="31" t="str">
        <f>_xlfn.DISPIMG("ID_378BC07A2B524CE7ABFE9B2E4F458001",1)</f>
        <v>=DISPIMG("ID_378BC07A2B524CE7ABFE9B2E4F458001",1)</v>
      </c>
    </row>
    <row r="8" s="1" customFormat="1" ht="118.75" spans="1:12">
      <c r="A8" s="14">
        <v>4</v>
      </c>
      <c r="B8" s="16" t="s">
        <v>20</v>
      </c>
      <c r="C8" s="16" t="s">
        <v>21</v>
      </c>
      <c r="D8" s="14" t="s">
        <v>14</v>
      </c>
      <c r="E8" s="18">
        <v>120.6</v>
      </c>
      <c r="F8" s="18">
        <v>880</v>
      </c>
      <c r="G8" s="18"/>
      <c r="H8" s="19"/>
      <c r="I8" s="30" t="str">
        <f>_xlfn.DISPIMG("ID_D889DAA18F194119AF0F2C0BEE3796ED",1)</f>
        <v>=DISPIMG("ID_D889DAA18F194119AF0F2C0BEE3796ED",1)</v>
      </c>
      <c r="J8" s="30" t="str">
        <f>_xlfn.DISPIMG("ID_B6F8CDA952A84CD484F01199AF8D69BA",1)</f>
        <v>=DISPIMG("ID_B6F8CDA952A84CD484F01199AF8D69BA",1)</v>
      </c>
      <c r="K8" s="30" t="str">
        <f>_xlfn.DISPIMG("ID_D7FDF6260E98406FBF6F80C24C719ADC",1)</f>
        <v>=DISPIMG("ID_D7FDF6260E98406FBF6F80C24C719ADC",1)</v>
      </c>
      <c r="L8" s="30" t="str">
        <f>_xlfn.DISPIMG("ID_B5FC1CC7DDDF4C21823881BA198BAA8C",1)</f>
        <v>=DISPIMG("ID_B5FC1CC7DDDF4C21823881BA198BAA8C",1)</v>
      </c>
    </row>
    <row r="9" s="1" customFormat="1" ht="138" customHeight="1" spans="1:12">
      <c r="A9" s="14">
        <v>5</v>
      </c>
      <c r="B9" s="16" t="s">
        <v>22</v>
      </c>
      <c r="C9" s="16" t="s">
        <v>23</v>
      </c>
      <c r="D9" s="14" t="s">
        <v>14</v>
      </c>
      <c r="E9" s="20">
        <v>262</v>
      </c>
      <c r="F9" s="18">
        <v>850</v>
      </c>
      <c r="G9" s="18"/>
      <c r="H9" s="19"/>
      <c r="I9" s="30" t="str">
        <f>_xlfn.DISPIMG("ID_BF29808A988A42D0AFC21C4A8356FB16",1)</f>
        <v>=DISPIMG("ID_BF29808A988A42D0AFC21C4A8356FB16",1)</v>
      </c>
      <c r="J9" s="30" t="str">
        <f>_xlfn.DISPIMG("ID_6EE383E9E0C54BBA92C8DDCCFCDD8B0D",1)</f>
        <v>=DISPIMG("ID_6EE383E9E0C54BBA92C8DDCCFCDD8B0D",1)</v>
      </c>
      <c r="K9" s="30" t="str">
        <f>_xlfn.DISPIMG("ID_89C7868C7AEF4B32B3CC0A9BC12D5921",1)</f>
        <v>=DISPIMG("ID_89C7868C7AEF4B32B3CC0A9BC12D5921",1)</v>
      </c>
      <c r="L9" s="30" t="str">
        <f>_xlfn.DISPIMG("ID_7FB560FE40A44B8CA74D49C76622DF9B",1)</f>
        <v>=DISPIMG("ID_7FB560FE40A44B8CA74D49C76622DF9B",1)</v>
      </c>
    </row>
    <row r="10" s="1" customFormat="1" ht="27" customHeight="1" spans="1:12">
      <c r="A10" s="21" t="s">
        <v>24</v>
      </c>
      <c r="B10" s="22"/>
      <c r="C10" s="22"/>
      <c r="D10" s="22"/>
      <c r="E10" s="22"/>
      <c r="F10" s="22"/>
      <c r="G10" s="23"/>
      <c r="H10" s="24">
        <f>H5+H6+H7+H8+H9</f>
        <v>0</v>
      </c>
      <c r="I10" s="24"/>
      <c r="J10" s="32"/>
      <c r="K10" s="32"/>
      <c r="L10" s="32"/>
    </row>
    <row r="11" s="2" customFormat="1" ht="33" customHeight="1" spans="1:12">
      <c r="A11" s="25" t="s">
        <v>25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ht="21" customHeight="1" spans="1:12">
      <c r="A12" s="26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ht="21" customHeight="1" spans="1:12">
      <c r="A13" s="26" t="s">
        <v>27</v>
      </c>
      <c r="B13" s="26"/>
      <c r="C13" s="26"/>
      <c r="D13" s="26"/>
      <c r="E13" s="26"/>
      <c r="F13" s="26"/>
      <c r="G13" s="26"/>
      <c r="H13" s="26"/>
      <c r="I13" s="26"/>
      <c r="J13" s="33"/>
      <c r="K13" s="34"/>
      <c r="L13" s="34"/>
    </row>
  </sheetData>
  <mergeCells count="15">
    <mergeCell ref="A1:L1"/>
    <mergeCell ref="F2:H2"/>
    <mergeCell ref="A10:G10"/>
    <mergeCell ref="A11:L11"/>
    <mergeCell ref="A12:L12"/>
    <mergeCell ref="A13:I13"/>
    <mergeCell ref="A2:A4"/>
    <mergeCell ref="B2:B4"/>
    <mergeCell ref="C2:C4"/>
    <mergeCell ref="D2:D4"/>
    <mergeCell ref="E2:E4"/>
    <mergeCell ref="F3:F4"/>
    <mergeCell ref="G3:G4"/>
    <mergeCell ref="H3:H4"/>
    <mergeCell ref="I2:L4"/>
  </mergeCells>
  <pageMargins left="0.78740157480315" right="0.78740157480315" top="0.78740157480315" bottom="0.78740157480315" header="0" footer="0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2023-06-05T03:22:00Z</dcterms:created>
  <dcterms:modified xsi:type="dcterms:W3CDTF">2024-02-20T10:01:55Z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CFC76F5DFB7C45D38AA0FA908235E228_13</vt:lpwstr>
  </property>
  <property fmtid="{D5CDD505-2E9C-101B-9397-08002B2CF9AE}" pid="3" name="KSOProductBuildVer">
    <vt:lpwstr>2052-11.1.0.14235</vt:lpwstr>
  </property>
</Properties>
</file>