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<sst xmlns="http://schemas.openxmlformats.org/spreadsheetml/2006/main" count="67" uniqueCount="55">
  <si>
    <t>2024年“A”项目土石方工程量清单与报价表</t>
  </si>
  <si>
    <t>序号</t>
  </si>
  <si>
    <t>项目名称</t>
  </si>
  <si>
    <t>项目特征</t>
  </si>
  <si>
    <t>单位</t>
  </si>
  <si>
    <t>工程量</t>
  </si>
  <si>
    <t>控制价（含税）</t>
  </si>
  <si>
    <t>投标报价</t>
  </si>
  <si>
    <t>备注</t>
  </si>
  <si>
    <t>全费用单价限价（元）</t>
  </si>
  <si>
    <t>合价（元）</t>
  </si>
  <si>
    <t>班组所报全费用单价（元）</t>
  </si>
  <si>
    <t>含税合价（元）</t>
  </si>
  <si>
    <t>一</t>
  </si>
  <si>
    <t>土石方工程</t>
  </si>
  <si>
    <t xml:space="preserve">土石方开挖、场内转运、回填
</t>
  </si>
  <si>
    <t>1.完成项目用地红线范围内的场平挖填运土石方工程，工作内容包括但不限于的工程内容为：（1）现状的乔灌木、地被植物和地表其他内容的清理、杂树砍伐、开挖、运输和弃置等；（2）土石方开挖、土石方转运、石方破碎大改小等；开挖的各类土、石(含淤泥)综合，现场建(废)渣等综合考虑。（3）取土、借土、运输、回填、压实等全部工程内容，以上工作内容相关费用包含在报价内。
2.开挖深度：按甲方要求综合考虑。
3.开挖方式、场内运输方式：投标人自行确定，路基填挖交界处的台阶搭设及开挖方式的风险由投标人自行承担。
4.开挖方案和边坡施工防护及变形观测措施及对管线、构筑物、建筑物等采取的保护措施须经业主批准，满足安全、文明施工相关规范及规定，包含在投标报价中。
5.填方来源、取土(石)运输及费用：场内土、石方，场内运输及转运费用由投标人自行考虑，包含在投标报价中。                                                         6、回填范围：包含总平土石方回填、桥头回填、陡坡路堤及填挖交界、特殊路基回填、挡土墙周边的土石方回填，回填时不得破坏已完成实施的挡土墙。
7.回填后的碾压密实度应达到设计和规范要求（需分层回填碾压，土、石方松铺厚分别为30cm、40cm/层），并承担检测费用。
8.开挖完成后碾压密实度应达到设计和规范要求，并承担检测费用。
9.表皮土壤单独开挖运输至甲方指定地点（场内）堆放：相关费用包含在报价内。
10.工程量以开挖方量计算，以测绘工程量为准。</t>
  </si>
  <si>
    <t>m3</t>
  </si>
  <si>
    <t>土石方开挖、外运、弃土</t>
  </si>
  <si>
    <t>1.废弃料品种：土石综合
2.场地内转运方式、运距：投标人自行考虑，包含在投标报价中。
3.弃土石外运：由招标人指定弃土场位置（投标人不得自行处理弃方），弃土场机械由投标人提供，运距约5-7KM，投标人不单独考虑弃土场费用。                                     
4.运输方式：按相关规范要求投标人自行考虑。                      
5.土石方场外运输相关手续、安全、文明措施费用：投标人自行考虑，包含在投标报价中。</t>
  </si>
  <si>
    <t>路基换填石渣分层碾压</t>
  </si>
  <si>
    <t>1.土石类别：石渣
2.回填深度：按设计要求
3.回填方式：由投标人自行考虑，包含在投标报价中。
4.场内转运：由投标人自行考虑，包含在投标报价中。
5.投标人应对施工现场及周边条件进行仔细勘察，充分考虑各种因素，综合报价
6.填方来源、取土(石)运输、堆场及费用：采用挖方中（包括大开挖或隧道开挖）的石方进行破碎利用，粒径需满足设计及规范要求，堆场及堆放措施由投标人自行考虑。
7.回填后的碾压密实度应达到设计和规范要求（需分层回填碾压，石渣松铺厚为40cm/层），并承担检测费用。                                                    
8.堆场及堆放措施需经业主批准，满足安全、文明施工相关规范及规定。                9.工程量以施工图范围内要求的实际施工面积*回填厚度计算。</t>
  </si>
  <si>
    <t>路基换填分层碾压</t>
  </si>
  <si>
    <t>1.土石类别：路基合格材料
2.回填深度：按设计要求
3.回填方式：由投标人自行考虑，包含在投标报价中。
4.场内转运：由投标人自行考虑，包含在投标报价中。
5.投标人应对施工现场及周边条件进行仔细勘察，充分考虑各种因素，综合报价
6.填方来源、取土(石)运输、堆场及费用：采用挖方中的土石方进行破碎利用，粒径需满足设计及规范要求，堆场及堆放措施由投标人自行考虑。
7.回填后的碾压密实度应达到设计和规范要求（需分层回填碾压，土、石方松铺厚分别为30cm、40cm/层），并承担检测费用。                                                    8.堆场及堆放措施需经业主批准，满足安全、文明施工相关规范及规定。                9.工程量以施工图范围内要求的实际施工面积*回填厚度计算。</t>
  </si>
  <si>
    <t>回填砂卵石</t>
  </si>
  <si>
    <t>1.土石类别：砂卵石（甲供）
2.回填深度：按设计要求
3.回填方式：由投标人自行考虑，包含在投标报价中。
4.材料转运：由投标人自行考虑，包含在投标报价中。
5.投标人应对施工现场及周边条件进行仔细勘察，充分考虑各种因素，综合报价
6.回填后的碾压密实度应达到设计和规范要求（需分层回填碾压，土、石方松铺厚分别为30cm、40cm/层），并承担检测费用。                                                        
7.堆场及堆放措施需经业主批准，满足安全、文明施工相关规范及规定。                8.工程量以施工图要求的面积和回填厚度计算。</t>
  </si>
  <si>
    <t>二</t>
  </si>
  <si>
    <t>挡土墙工程</t>
  </si>
  <si>
    <t>挡土墙土石方开挖</t>
  </si>
  <si>
    <t>1.土壤类别：土石方综合考虑； 
2.开挖、回填类型：包括沟、槽和坑项目，土石方种类和深度综合考虑，
3.开挖方式：投标人自行综合考虑
4.弃土运距及费用：综合考虑，不再另计。                                                                                             
5.工程量以开挖方量计算，以测绘工程量为准。</t>
  </si>
  <si>
    <t>C20混凝土垫层浇筑</t>
  </si>
  <si>
    <t>1.厚度：综合考虑
2.混凝土强度等级：C20商品砼，混凝土泵送方式及模板措施等投标人自行考虑，包含在综合单价内
3.其余做法要求：满足设计及现行施工技术、质量验收规范要求</t>
  </si>
  <si>
    <t>土夹石回填</t>
  </si>
  <si>
    <t>1.回填材料：土夹石，碎石含量不小于30%
2.填方来源、运距：投标人自行考虑
3.未尽事宜满足设计及现行技术、质量验收规范要求
4.工程量以施工图要求的面积和回填厚度计算。</t>
  </si>
  <si>
    <t>混凝土挡墙墙身 C30</t>
  </si>
  <si>
    <t>1.厚度：综合考虑
2.混凝土强度等级：C30混凝土挡墙，混凝土泵送方式措施等投标人自行考虑，包含在综合单价内，不再另计；；模板单列另计
3.其余做法要求：满足设计及现行施工技术、质量验收规范要求</t>
  </si>
  <si>
    <t>粘土回填</t>
  </si>
  <si>
    <t>1.土石类别：粘土
2.回填深度：综合
3.回填方式：由投标人自行考虑，包含在投标报价中。
4.场内转运：由投标人自行考虑，包含在投标报价中。
5.投标人应对施工现场及周边条件进行仔细勘察，充分考虑各种因素，综合报价
6.回填后的碾压密实度应达到设计和规范要求（需分层回填碾压），并承担检测费用、土石方工程涉及到的专项施工方案的编制及专家论证由投标人负责。                                                        7.堆场及堆放措施需经业主批准，满足安全、文明施工相关规范及规定。                8.工程量以施工图要求的面积和回填厚度计算。</t>
  </si>
  <si>
    <t>级配碎石滤层</t>
  </si>
  <si>
    <t>1.位置：挡墙背部滤水管处
2.厚度及做法：30cm厚，具体做法、部位详设计
3.其他：未尽事宜满足设计及现行技术、质量验收规范要求
4.工程量以施工图要求的面积和回填厚度计算。</t>
  </si>
  <si>
    <t>现浇构件钢筋HPB300直径 φ10以内 制作、安装</t>
  </si>
  <si>
    <t>1.钢筋种类、规格：钢筋HPB300直径 φ10以内 
2.钢筋连接方式：各种连接方式投标人综合考虑在报价中
3.弧形构件钢筋以及桩钢筋笼的吊装费用，由投标人综合考虑，进入综合单价中
4.投标人综合考虑埋设的方式，以及钢筋笼吊装等费用均包括在所报综合单价中不再另行计取；
5.钢筋的复检、送检所需的材料费由投标人自行考虑在投标报价中不再另行计取；
6.包含完成该工作所需的机械进出场费、材料场内外运输、二次或多次转运费均已包含在单价内，甲方不提供钢筋加工制作料场，由投标人自行考虑
7.其余做法：满足设计及现行施工技术、质量验收规范要求</t>
  </si>
  <si>
    <t>t</t>
  </si>
  <si>
    <t>现浇构件钢筋HRB400E直径 ≥φ10制作、安装</t>
  </si>
  <si>
    <t>1.钢筋种类、规格：螺纹钢HRB400E ，钢筋直径≥Φ10
2.钢筋连接方式：各种连接方式投标人综合考虑在报价中
3.弧形构件钢筋以及桩钢筋笼的吊装费用，由投标人综合考虑，进入综合单价中
4.投标人综合考虑埋设的方式，以及钢筋笼吊装等费用均包括在所报综合单价中不再另行计取
5.钢筋的复检、送检所需的材料费由投标人自行考虑在投标报价中不再另行计取；
6.包含完成该工作所需的机械进出场费、材料场内外运输、二次或多次转运费均已包含在单价内，甲方不提供钢筋加工制作料场，由投标人自行考虑
7.其余做法：满足设计及现行施工技术、质量验收规范要求</t>
  </si>
  <si>
    <t>PVC弹簧透水管 DN100mm</t>
  </si>
  <si>
    <t>1.材质及规格 ：PVC弹簧透水管 DN100mm
2.连接形式 ：综合考虑
3.管道检验及试验要求：满足规范及验收要求。</t>
  </si>
  <si>
    <t>m</t>
  </si>
  <si>
    <t>PVC横向排水管 DN100mm</t>
  </si>
  <si>
    <t>1.材质及规格 ：PVC横向排水管 DN100mm
2.连接形式 ：综合考虑
3.管道检验及试验要求：满足规范及验收要求。</t>
  </si>
  <si>
    <t>挡墙模板</t>
  </si>
  <si>
    <t>1.支模高度：综合、超高模板部分由投标人综合考虑在投标报价中
2.模板类型：木模、组合钢模板、竹胶合板等综合
3.支架材料：钢管、竹、木支架综合，断面尺寸、材质、工艺等符合设计和施工验收规范要求
4.模板范围：挡墙模板
5.本项目投标人应根据施工经验,现场实际情况和企业自身情况综合报价,不论采用何种支模方式均综合报价（含脚手架费用）                                                                 6.材料场内运输、转运费用已综合考虑在单价中</t>
  </si>
  <si>
    <t>㎡</t>
  </si>
  <si>
    <t>合  计</t>
  </si>
  <si>
    <r>
      <rPr>
        <b/>
        <sz val="11"/>
        <rFont val="宋体"/>
        <charset val="134"/>
        <scheme val="minor"/>
      </rPr>
      <t>注：</t>
    </r>
    <r>
      <rPr>
        <sz val="11"/>
        <rFont val="宋体"/>
        <charset val="134"/>
        <scheme val="minor"/>
      </rPr>
      <t>1、全费用综合单价，包括人工费、材料费、机械费、管理费、利润、除安全文明施工费外的总价措施费、大型机械进出场费及进出场外的其他单价措施费、降排水费、规费、销项增值税和附加税等费用；以上工程量均为暂估量，土石方工程以测绘报告为准，因为量差发生的合同价格调整，合同单价均不予以调整。
2.中标单位须积极配合甲方完成现场青苗赔偿等相关事宜，不得以青苗赔偿事宜为由影响施工进度。
3.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水费、油费及管理费用综合考虑到投标报价中，不单独计取。（3）防尘网由甲方提供，投标单位安排人员进行覆盖、回收、现场转移等，人工费综合考虑到投标报价中，不单独计取。                                                                                                                                                 4.现场施工的环保设施设备（水车（带雾炮功能）2辆及以上，挖机、钩机、推土机、装载机等需自带雾喷）、对于临边及孔洞的防护、进出车辆进行冲洗管理、投标单位自己操作人员的劳保防护用品、临时用水用电（水电接口由甲方提供至红线内，水电费用投标人自行考虑，若水电未及时安装需由承包商用水车供水以满足土石方施工环保降尘要求）、必要安全措施等由投标单位承担；施工内容的检测（复检）检测费用和送样检测等费用由投标单位承担；机械进、出场费用由投标单位综合考虑，包含在投标报价中。
5.土石方工程涉及到的专项施工方案的编制及专家论证由投标人负责。</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</si>
</sst>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11"/>
      <name val="宋体"/>
      <charset val="134"/>
      <scheme val="minor"/>
    </font>
    <font>
      <sz val="11"/>
      <name val="宋体"/>
      <charset val="134"/>
      <scheme val="minor"/>
    </font>
    <font>
      <b/>
      <sz val="20"/>
      <name val="宋体"/>
      <charset val="134"/>
    </font>
    <font>
      <b/>
      <sz val="12"/>
      <name val="宋体"/>
      <charset val="134"/>
    </font>
    <font>
      <b/>
      <sz val="10"/>
      <name val="宋体"/>
      <charset val="1"/>
    </font>
    <font>
      <b/>
      <sz val="10"/>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A1" sqref="A1:J1"/>
    </sheetView>
  </sheetViews>
  <sheetFormatPr defaultColWidth="8.89166666666667" defaultRowHeight="13.5"/>
  <cols>
    <col min="1" max="1" width="5.875" style="3" customWidth="1"/>
    <col min="2" max="2" width="14.75" style="4" customWidth="1"/>
    <col min="3" max="3" width="79.5" style="2" customWidth="1"/>
    <col min="4" max="4" width="5.625" style="3" customWidth="1"/>
    <col min="5" max="5" width="9.875" style="3" customWidth="1"/>
    <col min="6" max="6" width="10.25" style="3" customWidth="1"/>
    <col min="7" max="7" width="12.125" style="3" customWidth="1"/>
    <col min="8" max="8" width="11.75" style="3" customWidth="1"/>
    <col min="9" max="9" width="13.25" style="3" customWidth="1"/>
    <col min="10" max="10" width="8" style="3" customWidth="1"/>
    <col min="11" max="16384" width="8.89166666666667" style="3"/>
  </cols>
  <sheetData>
    <row r="1" ht="33" customHeight="1" spans="1:10">
      <c r="A1" s="5" t="s">
        <v>0</v>
      </c>
      <c r="B1" s="6"/>
      <c r="C1" s="6"/>
      <c r="D1" s="6"/>
      <c r="E1" s="6"/>
      <c r="F1" s="6"/>
      <c r="G1" s="6"/>
      <c r="H1" s="6"/>
      <c r="I1" s="6"/>
      <c r="J1" s="6"/>
    </row>
    <row r="2" spans="1:10">
      <c r="A2" s="7" t="s">
        <v>1</v>
      </c>
      <c r="B2" s="8" t="s">
        <v>2</v>
      </c>
      <c r="C2" s="8" t="s">
        <v>3</v>
      </c>
      <c r="D2" s="7" t="s">
        <v>4</v>
      </c>
      <c r="E2" s="9" t="s">
        <v>5</v>
      </c>
      <c r="F2" s="9" t="s">
        <v>6</v>
      </c>
      <c r="G2" s="9"/>
      <c r="H2" s="10" t="s">
        <v>7</v>
      </c>
      <c r="I2" s="10"/>
      <c r="J2" s="9" t="s">
        <v>8</v>
      </c>
    </row>
    <row r="3" ht="31" customHeight="1" spans="1:10">
      <c r="A3" s="7"/>
      <c r="B3" s="8"/>
      <c r="C3" s="8"/>
      <c r="D3" s="7"/>
      <c r="E3" s="9"/>
      <c r="F3" s="11" t="s">
        <v>9</v>
      </c>
      <c r="G3" s="9" t="s">
        <v>10</v>
      </c>
      <c r="H3" s="11" t="s">
        <v>11</v>
      </c>
      <c r="I3" s="10" t="s">
        <v>12</v>
      </c>
      <c r="J3" s="9"/>
    </row>
    <row r="4" ht="30" customHeight="1" spans="1:10">
      <c r="A4" s="7" t="s">
        <v>13</v>
      </c>
      <c r="B4" s="12" t="s">
        <v>14</v>
      </c>
      <c r="C4" s="8"/>
      <c r="D4" s="7"/>
      <c r="E4" s="9"/>
      <c r="F4" s="9"/>
      <c r="G4" s="9"/>
      <c r="H4" s="10"/>
      <c r="I4" s="10"/>
      <c r="J4" s="22"/>
    </row>
    <row r="5" ht="256.5" spans="1:10">
      <c r="A5" s="13">
        <v>1</v>
      </c>
      <c r="B5" s="14" t="s">
        <v>15</v>
      </c>
      <c r="C5" s="14" t="s">
        <v>16</v>
      </c>
      <c r="D5" s="13" t="s">
        <v>17</v>
      </c>
      <c r="E5" s="13">
        <f>89115.59+1241+21439+39+11184.96+1312-47842.89</f>
        <v>76488.66</v>
      </c>
      <c r="F5" s="13">
        <v>15</v>
      </c>
      <c r="G5" s="13">
        <f>F5*E5</f>
        <v>1147329.9</v>
      </c>
      <c r="H5" s="13"/>
      <c r="I5" s="13"/>
      <c r="J5" s="22"/>
    </row>
    <row r="6" ht="81" spans="1:10">
      <c r="A6" s="13">
        <v>2</v>
      </c>
      <c r="B6" s="14" t="s">
        <v>18</v>
      </c>
      <c r="C6" s="14" t="s">
        <v>19</v>
      </c>
      <c r="D6" s="13" t="s">
        <v>17</v>
      </c>
      <c r="E6" s="13">
        <f>46601.89+1241</f>
        <v>47842.89</v>
      </c>
      <c r="F6" s="13">
        <v>26</v>
      </c>
      <c r="G6" s="13">
        <f>F6*E6</f>
        <v>1243915.14</v>
      </c>
      <c r="H6" s="13"/>
      <c r="I6" s="13"/>
      <c r="J6" s="22"/>
    </row>
    <row r="7" ht="148.5" spans="1:10">
      <c r="A7" s="13">
        <v>3</v>
      </c>
      <c r="B7" s="14" t="s">
        <v>20</v>
      </c>
      <c r="C7" s="14" t="s">
        <v>21</v>
      </c>
      <c r="D7" s="13" t="s">
        <v>17</v>
      </c>
      <c r="E7" s="13">
        <v>9214</v>
      </c>
      <c r="F7" s="13">
        <v>26</v>
      </c>
      <c r="G7" s="13">
        <f>F7*E7</f>
        <v>239564</v>
      </c>
      <c r="H7" s="13"/>
      <c r="I7" s="13"/>
      <c r="J7" s="22"/>
    </row>
    <row r="8" ht="148.5" spans="1:10">
      <c r="A8" s="13">
        <v>4</v>
      </c>
      <c r="B8" s="14" t="s">
        <v>22</v>
      </c>
      <c r="C8" s="14" t="s">
        <v>23</v>
      </c>
      <c r="D8" s="13" t="s">
        <v>17</v>
      </c>
      <c r="E8" s="13">
        <v>5890</v>
      </c>
      <c r="F8" s="13">
        <v>22</v>
      </c>
      <c r="G8" s="13">
        <f>F8*E8</f>
        <v>129580</v>
      </c>
      <c r="H8" s="13"/>
      <c r="I8" s="13"/>
      <c r="J8" s="22"/>
    </row>
    <row r="9" ht="136" customHeight="1" spans="1:10">
      <c r="A9" s="13">
        <v>5</v>
      </c>
      <c r="B9" s="14" t="s">
        <v>24</v>
      </c>
      <c r="C9" s="14" t="s">
        <v>25</v>
      </c>
      <c r="D9" s="13" t="s">
        <v>17</v>
      </c>
      <c r="E9" s="13">
        <f>6335+2912</f>
        <v>9247</v>
      </c>
      <c r="F9" s="13">
        <v>20</v>
      </c>
      <c r="G9" s="13">
        <f>F9*E9</f>
        <v>184940</v>
      </c>
      <c r="H9" s="13"/>
      <c r="I9" s="13"/>
      <c r="J9" s="22"/>
    </row>
    <row r="10" s="1" customFormat="1" ht="26" customHeight="1" spans="1:10">
      <c r="A10" s="15" t="s">
        <v>26</v>
      </c>
      <c r="B10" s="16" t="s">
        <v>27</v>
      </c>
      <c r="C10" s="17"/>
      <c r="D10" s="15"/>
      <c r="E10" s="15"/>
      <c r="F10" s="15"/>
      <c r="G10" s="15"/>
      <c r="H10" s="15"/>
      <c r="I10" s="15"/>
      <c r="J10" s="23"/>
    </row>
    <row r="11" ht="67.5" spans="1:10">
      <c r="A11" s="13">
        <v>6</v>
      </c>
      <c r="B11" s="14" t="s">
        <v>28</v>
      </c>
      <c r="C11" s="14" t="s">
        <v>29</v>
      </c>
      <c r="D11" s="13" t="s">
        <v>17</v>
      </c>
      <c r="E11" s="13">
        <v>392</v>
      </c>
      <c r="F11" s="13">
        <v>15</v>
      </c>
      <c r="G11" s="13">
        <f t="shared" ref="G9:G23" si="0">F11*E11</f>
        <v>5880</v>
      </c>
      <c r="H11" s="13"/>
      <c r="I11" s="13"/>
      <c r="J11" s="22"/>
    </row>
    <row r="12" ht="54" spans="1:10">
      <c r="A12" s="13">
        <v>7</v>
      </c>
      <c r="B12" s="14" t="s">
        <v>30</v>
      </c>
      <c r="C12" s="14" t="s">
        <v>31</v>
      </c>
      <c r="D12" s="13" t="s">
        <v>17</v>
      </c>
      <c r="E12" s="13">
        <v>2</v>
      </c>
      <c r="F12" s="13">
        <v>440</v>
      </c>
      <c r="G12" s="13">
        <f t="shared" si="0"/>
        <v>880</v>
      </c>
      <c r="H12" s="13"/>
      <c r="I12" s="13"/>
      <c r="J12" s="22"/>
    </row>
    <row r="13" ht="54" spans="1:10">
      <c r="A13" s="13">
        <v>8</v>
      </c>
      <c r="B13" s="14" t="s">
        <v>32</v>
      </c>
      <c r="C13" s="14" t="s">
        <v>33</v>
      </c>
      <c r="D13" s="13" t="s">
        <v>17</v>
      </c>
      <c r="E13" s="13">
        <v>64</v>
      </c>
      <c r="F13" s="13">
        <v>50</v>
      </c>
      <c r="G13" s="13">
        <f t="shared" si="0"/>
        <v>3200</v>
      </c>
      <c r="H13" s="13"/>
      <c r="I13" s="13"/>
      <c r="J13" s="22"/>
    </row>
    <row r="14" ht="54" spans="1:10">
      <c r="A14" s="13">
        <v>9</v>
      </c>
      <c r="B14" s="14" t="s">
        <v>34</v>
      </c>
      <c r="C14" s="14" t="s">
        <v>35</v>
      </c>
      <c r="D14" s="13" t="s">
        <v>17</v>
      </c>
      <c r="E14" s="13">
        <v>105</v>
      </c>
      <c r="F14" s="13">
        <v>460</v>
      </c>
      <c r="G14" s="13">
        <f t="shared" si="0"/>
        <v>48300</v>
      </c>
      <c r="H14" s="13"/>
      <c r="I14" s="13"/>
      <c r="J14" s="22"/>
    </row>
    <row r="15" ht="121.5" spans="1:10">
      <c r="A15" s="13">
        <v>10</v>
      </c>
      <c r="B15" s="14" t="s">
        <v>36</v>
      </c>
      <c r="C15" s="14" t="s">
        <v>37</v>
      </c>
      <c r="D15" s="13" t="s">
        <v>17</v>
      </c>
      <c r="E15" s="18">
        <v>8</v>
      </c>
      <c r="F15" s="18">
        <v>8</v>
      </c>
      <c r="G15" s="13">
        <f t="shared" si="0"/>
        <v>64</v>
      </c>
      <c r="H15" s="18"/>
      <c r="I15" s="18"/>
      <c r="J15" s="22"/>
    </row>
    <row r="16" ht="54" spans="1:10">
      <c r="A16" s="13">
        <v>11</v>
      </c>
      <c r="B16" s="14" t="s">
        <v>38</v>
      </c>
      <c r="C16" s="14" t="s">
        <v>39</v>
      </c>
      <c r="D16" s="13" t="s">
        <v>17</v>
      </c>
      <c r="E16" s="18">
        <v>28</v>
      </c>
      <c r="F16" s="18">
        <v>190</v>
      </c>
      <c r="G16" s="13">
        <f t="shared" si="0"/>
        <v>5320</v>
      </c>
      <c r="H16" s="18"/>
      <c r="I16" s="18"/>
      <c r="J16" s="22"/>
    </row>
    <row r="17" ht="121.5" spans="1:10">
      <c r="A17" s="13">
        <v>12</v>
      </c>
      <c r="B17" s="14" t="s">
        <v>40</v>
      </c>
      <c r="C17" s="14" t="s">
        <v>41</v>
      </c>
      <c r="D17" s="18" t="s">
        <v>42</v>
      </c>
      <c r="E17" s="18">
        <v>0.39</v>
      </c>
      <c r="F17" s="18">
        <v>6000</v>
      </c>
      <c r="G17" s="13">
        <f t="shared" si="0"/>
        <v>2340</v>
      </c>
      <c r="H17" s="18"/>
      <c r="I17" s="18"/>
      <c r="J17" s="22"/>
    </row>
    <row r="18" ht="108" spans="1:10">
      <c r="A18" s="13">
        <v>13</v>
      </c>
      <c r="B18" s="14" t="s">
        <v>43</v>
      </c>
      <c r="C18" s="14" t="s">
        <v>44</v>
      </c>
      <c r="D18" s="18" t="s">
        <v>42</v>
      </c>
      <c r="E18" s="19">
        <f>2.456+2.535+5.468</f>
        <v>10.459</v>
      </c>
      <c r="F18" s="18">
        <v>6000</v>
      </c>
      <c r="G18" s="13">
        <f t="shared" si="0"/>
        <v>62754</v>
      </c>
      <c r="H18" s="18"/>
      <c r="I18" s="18"/>
      <c r="J18" s="22"/>
    </row>
    <row r="19" ht="43" customHeight="1" spans="1:10">
      <c r="A19" s="13">
        <v>14</v>
      </c>
      <c r="B19" s="14" t="s">
        <v>45</v>
      </c>
      <c r="C19" s="14" t="s">
        <v>46</v>
      </c>
      <c r="D19" s="18" t="s">
        <v>47</v>
      </c>
      <c r="E19" s="18">
        <v>59</v>
      </c>
      <c r="F19" s="18">
        <v>23</v>
      </c>
      <c r="G19" s="13">
        <f t="shared" si="0"/>
        <v>1357</v>
      </c>
      <c r="H19" s="18"/>
      <c r="I19" s="18"/>
      <c r="J19" s="22"/>
    </row>
    <row r="20" ht="40.5" spans="1:10">
      <c r="A20" s="13">
        <v>15</v>
      </c>
      <c r="B20" s="14" t="s">
        <v>48</v>
      </c>
      <c r="C20" s="14" t="s">
        <v>49</v>
      </c>
      <c r="D20" s="18" t="s">
        <v>47</v>
      </c>
      <c r="E20" s="18">
        <v>19</v>
      </c>
      <c r="F20" s="18">
        <v>19</v>
      </c>
      <c r="G20" s="13">
        <f t="shared" si="0"/>
        <v>361</v>
      </c>
      <c r="H20" s="18"/>
      <c r="I20" s="18"/>
      <c r="J20" s="22"/>
    </row>
    <row r="21" ht="114" customHeight="1" spans="1:10">
      <c r="A21" s="13">
        <v>16</v>
      </c>
      <c r="B21" s="14" t="s">
        <v>50</v>
      </c>
      <c r="C21" s="14" t="s">
        <v>51</v>
      </c>
      <c r="D21" s="18" t="s">
        <v>52</v>
      </c>
      <c r="E21" s="18">
        <v>253.23</v>
      </c>
      <c r="F21" s="18">
        <v>85</v>
      </c>
      <c r="G21" s="13">
        <f t="shared" si="0"/>
        <v>21524.55</v>
      </c>
      <c r="H21" s="18"/>
      <c r="I21" s="18"/>
      <c r="J21" s="22"/>
    </row>
    <row r="22" s="1" customFormat="1" ht="33" customHeight="1" spans="1:10">
      <c r="A22" s="17" t="s">
        <v>53</v>
      </c>
      <c r="B22" s="16"/>
      <c r="C22" s="17"/>
      <c r="D22" s="17"/>
      <c r="E22" s="17"/>
      <c r="F22" s="17"/>
      <c r="G22" s="17">
        <f>SUM(G5:G21)</f>
        <v>3097309.59</v>
      </c>
      <c r="H22" s="17"/>
      <c r="I22" s="17">
        <f>SUM(I5:I21)</f>
        <v>0</v>
      </c>
      <c r="J22" s="23"/>
    </row>
    <row r="23" s="2" customFormat="1" ht="148" customHeight="1" spans="1:10">
      <c r="A23" s="20" t="s">
        <v>54</v>
      </c>
      <c r="B23" s="21"/>
      <c r="C23" s="21"/>
      <c r="D23" s="21"/>
      <c r="E23" s="21"/>
      <c r="F23" s="21"/>
      <c r="G23" s="21"/>
      <c r="H23" s="21"/>
      <c r="I23" s="21"/>
      <c r="J23" s="21"/>
    </row>
  </sheetData>
  <mergeCells count="13">
    <mergeCell ref="A1:J1"/>
    <mergeCell ref="F2:G2"/>
    <mergeCell ref="H2:I2"/>
    <mergeCell ref="B4:C4"/>
    <mergeCell ref="B10:C10"/>
    <mergeCell ref="A22:F22"/>
    <mergeCell ref="A23:J23"/>
    <mergeCell ref="A2:A3"/>
    <mergeCell ref="B2:B3"/>
    <mergeCell ref="C2:C3"/>
    <mergeCell ref="D2:D3"/>
    <mergeCell ref="E2:E3"/>
    <mergeCell ref="J2:J3"/>
  </mergeCells>
  <pageMargins left="0.118055555555556" right="0.118055555555556" top="0.275" bottom="0.156944444444444" header="0.156944444444444" footer="0.0784722222222222"/>
  <pageSetup paperSize="9" scale="8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陈飞</cp:lastModifiedBy>
  <dcterms:created xsi:type="dcterms:W3CDTF">2023-11-29T06:56:00Z</dcterms:created>
  <dcterms:modified xsi:type="dcterms:W3CDTF">2024-03-01T06:55:55Z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DA181603A005497FBDAD6DD3E21173FE_13</vt:lpwstr>
  </property>
  <property fmtid="{D5CDD505-2E9C-101B-9397-08002B2CF9AE}" pid="3" name="KSOProductBuildVer">
    <vt:lpwstr>2052-11.1.0.14235</vt:lpwstr>
  </property>
</Properties>
</file>