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<sst xmlns="http://schemas.openxmlformats.org/spreadsheetml/2006/main" count="112" uniqueCount="80">
  <si>
    <t>2025年“F”项目土石方、挡墙工程专业分包班组清单及报价表</t>
  </si>
  <si>
    <t>序号</t>
  </si>
  <si>
    <t>项目名称</t>
  </si>
  <si>
    <t>项目特征</t>
  </si>
  <si>
    <t>单位</t>
  </si>
  <si>
    <t>暂定工程量</t>
  </si>
  <si>
    <t>金额（元）</t>
  </si>
  <si>
    <t>全费用单价限价</t>
  </si>
  <si>
    <t>合价</t>
  </si>
  <si>
    <t>班组所报单价</t>
  </si>
  <si>
    <t>备注</t>
  </si>
  <si>
    <t>一、土石方工程</t>
  </si>
  <si>
    <t>清表</t>
  </si>
  <si>
    <t>1.现状的乔灌木、地被植物和地表其他内容的清理、杂树砍伐。
2.土石类别：综合
3.开挖方式：由投标人自行考虑，包含在投标报价中。
4.场内转运方式及运距：由投标人自行考虑，包含在投标报价中。
5.清表杂物外运距离、运输方式：弃土场为甲方指定弃土场，弃土场费用由投标人自行考虑在报价中，弃土运距约为6-8km 
6.其他：满足设计及现行技术、质量验收规范要求。所有设计中包含的相关工作内容及其余未尽事宜，由承包人自行考虑，包含在投标报价中。
7.工程量计算规则：以甲方现场收方为准</t>
  </si>
  <si>
    <t>m2</t>
  </si>
  <si>
    <t xml:space="preserve">场内土石方挖运填
</t>
  </si>
  <si>
    <t>1.完成项目范围内场平及管沟、基坑等土石方开挖、转运、回填工程，工作内容包括但不限于以下工程内容：（1）土石方开挖、石方破碎大改小、土石方转运（含红线范围内取土回填转运，运距综合考虑）、回填等；开挖的各类土、石综合（详见地勘），现场建(废)渣等综合考虑；施工区域换填、回填桥梁作业区域土石方。
2.填方来源：来源为现场红线内原有土石方，场内综合运距1-2km。
3.符合种植土要求的表土开挖后堆放至现场甲方指定位置，红线范围内运距综合考虑。
4.开挖、回填标高：挖填标高均应满足设计要求，误差控制在设计标高±5cm内。
5.开挖方式、场内运输方式：投标人自行确定。
6.开挖方案和边坡施工防护及对管线、构筑物、建筑物等采取的保护措施须经业主批准，满足安全、文明施工相关规范及规定，包含在投标报价中。
7.车行道开挖和回填后土基回弹模量≥40MPa应达到设计和规范要求，游步道开挖和回填后土基回弹模量≥20MPa，碾压密实度应达到设计和规范要求，并承担检测费用。
8.其他：临边及孔洞的防护、进出车辆冲洗管理、场内外路面清洗管理、投标单位自己操作人员的劳保防护用品、临时用水用电（含水电费用）、必要安全措施等由投标单位承担；现场出现超挖和欠挖现象，造成的损失由投标单位承担；施工内容涉及的检测（复检）费用和送样检测等费用由投标单位承担；机械进、出场费用（含多次进出场）由投标单位综合考虑，包含在投标报价中。                                                    
9.其余要求：施工过程中应满足城管和环保要求。为保证施工工期并达到环保要求，夜间施工产生的措施费及赶工费等费用包含在综合单价中，履约过程中不接受调价。
10.工程量以测绘回填工程量以m³计算。</t>
  </si>
  <si>
    <t>m3</t>
  </si>
  <si>
    <t>土石方开挖、外弃</t>
  </si>
  <si>
    <t>1.完成项目范围内场平、管沟、基坑等土石方开挖及外弃，工作内容包括但不限于以下工程内容：（1）开挖、收集整理、场内转运及外弃（费用由投标人综合考虑）；（2）土石方开挖、石方破碎大改小、转运、土石方外弃等；开挖的各类土、石(含淤泥)综合（详见地勘），现场建(废)渣等综合考虑。（3）土石方上下车、场内外运输、弃土场费等相关费用包含在报价内。
2.外弃内容：开挖的各类土、石(含淤泥)综合，现场建(废)渣等综合考虑 
3.外弃运输方式、运距、弃土场地及费用:弃土场为甲方指定弃土场，弃土场费用由投标人自行考虑在报价中，弃土运距约为6-8km 
4.开挖深度：开挖标高应满足设计要求，误差控制在设计标高±5cm内。
5.开挖方式、场内运输方式：投标人自行确定。
6.开挖方案和边坡施工防护及对管线、构筑物、建筑物等采取的保护措施须经业主批准，满足安全、文明施工相关规范及规定，包含在投标报价中。
7.车行道开挖和回填后土基回弹模量≥40MPa应达到设计和规范要求，游步道开挖和回填后土基回弹模量≥20MPa，并达到设计和规范要求；并承担检测费用。
8.其他：临边及孔洞的防护、进出车辆冲洗管理、场内外路面清洗管理、投标单位自己操作人员的劳保防护用品、临时用水用电（含水电费用）、必要安全措施等由投标单位承担；现场出现超挖和欠挖现象，造成的损失由投标单位承担；施工内容的检测（复检）费用和送样检测等费用由投标单位承担；机械进、出场费用（含多次进出场）由投标单位综合考虑，包含在投标报价中。                                                    
9.其余要求：施工过程中应满足城管和环保要求。为保证施工工期并达到环保要求，夜间施工产生的措施费及赶工费等费用包含在综合单价中，履约过程中不接受调价。
10.工程量以测绘开挖方量减去回填方量以m³计算。</t>
  </si>
  <si>
    <t>二、特殊路基处理</t>
  </si>
  <si>
    <t>淤泥及软土开挖、装运、外弃</t>
  </si>
  <si>
    <t>1.完成项目范围内水田、鱼塘路段软基处治，工作内容包括但不限于以下工程内容：（1）淤泥及软土开挖、装运、外弃（3）淤泥及软土上下车、场内外运输、弃土场费等相关费用包含在报价内。
3.外弃运输方式、运距、弃土场地及费用:弃土场为甲方指定弃土场，弃土场费用由投标人自行考虑在报价中，弃土运距约为6-8km 
4.开挖深度：开挖标高应满足设计要求，误差控制在设计标高±5cm内。
5.开挖方式、场内运输方式：投标人自行确定。
6.开挖方案和边坡施工防护及对管线、构筑物、建筑物等采取的保护措施须经业主批准，满足安全、文明施工相关规范及规定，包含在投标报价中。
7.其他：临边及孔洞的防护、进出车辆冲洗管理、场内外路面清洗管理、投标单位自己操作人员的劳保防护用品、临时用水用电（含水电费用）、必要安全措施等由投标单位承担；现场出现超挖和欠挖现象，造成的损失由投标单位承担；施工内容的检测（复检）费用和送样检测等费用由投标单位承担；机械进、出场费用（含多次进出场）由投标单位综合考虑，包含在投标报价中。                                                    
8.其余要求：施工过程中应满足城管和环保要求。为保证施工工期并达到环保要求，夜间施工产生的措施费及赶工费等费用包含在综合单价中，履约过程中不接受调价。
9.工程量以现场收方为准</t>
  </si>
  <si>
    <t>外购片石换填</t>
  </si>
  <si>
    <t>1.片石来源：场外外购
2.强度要求：不低于MU30
3.回填要求：利用片石换填,挖软基前设置临时排水沟,将软弱地基全部挖除后,待地基承载力达到150Kpa以上。开挖后要压实,再换填;如若软霸地基深度大于2.5米,根据现场情况进行抛石填淤处理:片石饱和抗压强度不能小于30Mpa，需分层碾压密实,最大分层厚度不能大于50cm。页岩、泥岩、易风化岩、遇水易容岩石不能用于换填；换填材料必须满足规范要求。
4.场内外二次及多次转运由投标人综合考虑
5.工程量以现场收方为准
6.做法：满足设计及现行施工技术、质量验收规范要求</t>
  </si>
  <si>
    <t>20cm厚砂垫层</t>
  </si>
  <si>
    <t>1.位置：片石换填区域顶部
2.材质：石粉砂
2.厚度：压实后完成厚度20cm
3.做法：满足设计及现行施工技术、质量验收规范要求</t>
  </si>
  <si>
    <t>防渗土工布</t>
  </si>
  <si>
    <t>1.材质要求：两布一膜
2.克重规格：400g/m2
3.铺设位置：砂砾石层上方
4.搭接量、层间附加层、加强层计入本项目综合单价内,结算时不单独计算该部分工程量。
5.工程量计算规则：以现场实际收方为准</t>
  </si>
  <si>
    <t>三、混凝土挡土墙</t>
  </si>
  <si>
    <t>C15混凝土垫层浇筑（混凝土甲供）</t>
  </si>
  <si>
    <t>1.混凝土强度等级：C15商品砼（混凝土甲供）（含模板）
2.砼浇筑采用的机械种类及方式：投标人自行确定，泵车、天泵费用由发包人承担，投标人负责混凝土运输道路及浇筑场地的修整，费用由投标人综合考虑在报价中；
3.垫层厚度：100mm厚；
4.模板安拆及固定方式由投标人自行考虑
5.做法：满足设计及现行施工技术、质量验收规范要求</t>
  </si>
  <si>
    <t>砼甲供
损耗3%</t>
  </si>
  <si>
    <t>C20混凝土挡土墙（混凝土甲供）</t>
  </si>
  <si>
    <t>1.混凝土强度等级：C20混凝土挡土墙（混凝土甲供）
2.模板单独计算
3.变形缝：单列
4.砼浇筑采用的机械种类及方式：投标人自行考虑，泵车、天泵费用由发包人承担，投标人负责混凝土运输道路及浇筑场地的修整，费用由投标人综合考虑在报价中；；
5.分层浇筑所需措施费用由投标人自行考虑
6.做法：满足设计及现行施工技术、质量验收规范要求</t>
  </si>
  <si>
    <t>沥青麻絮变形缝</t>
  </si>
  <si>
    <t>1.材质：沥青麻絮
2.缝宽：20~30mm
3.设置要求：挡墙每隔10~15m或地质变化较大处设置沉降缝,缝宽2~3cm,用沥青麻絮三面填塞,填塞深度不小于15cm设置变形缝产生的措施费由投标人综合考虑在投标报价中。
4.工程量计算规则：按挡土墙变形缝两侧及顶部长度计算，以现场实际收方为准</t>
  </si>
  <si>
    <t>m</t>
  </si>
  <si>
    <t>粘土胶泥防渗层</t>
  </si>
  <si>
    <t>1.铺设位置：挡墙墙背碎石过滤层下
2.铺设坡比：1:10
3.做法：满足设计及现行施工技术、质量验收规范要求</t>
  </si>
  <si>
    <t>1.材质要求：两布一膜
2.克重规格：400g/m2
3.铺设位置：在泄水孔底部铺设一层机织防渗土工布
4.搭接量、层间附加层、加强层计入本项目综合单价内,结算时不单独计算该部分工程量。
5.工程量计算规则：以现场实际收方为准</t>
  </si>
  <si>
    <t>碎石反滤层及墙背回填</t>
  </si>
  <si>
    <t>1.规格：碎石反滤层及墙背回填
2.坡比：靠墙一侧坡比1:0.5
3.墙背回填：墙体应达到设计强度75%以上,方可进行墙背回填。墙背填料应符合规范要求。墙背回填填料与挡墙顶之间的高差需≤1.2m,并应分层回填分层填筑夯实,可采用便捷式振动夯或平板夯,且压实度≥94%。
3.其他：满足设计及现行施工技术、质量验收规范要求</t>
  </si>
  <si>
    <t>泄水管 φ50PVC管</t>
  </si>
  <si>
    <t>1.泄水孔规格、材质：PVC管 φ50PVC（含管件）
2.布置间距：泄水孔预埋φ50mmPVC管,挡土墙采用2*2m梅花形布置,水平间距2m、垂直距离2m布置。泄水孔间距2~3m,上下交错布置，孔内预埋φ5cmPVC管,PVC管应长出墙背10cm,其端部用渗水土工布包裹（土工布单列）,泄水孔出口应保证排水顺畅
3.位置：墙身在填土线以上的部分或常水位以上的部分应分层设置泄水孔，衡重台处应增设一排泄水孔。当地下水较丰富地段,泄水孔应适当加密
4.做法：满足设计及现行施工技术、质量验收规范要求</t>
  </si>
  <si>
    <t>过滤土工布（150g/m²）</t>
  </si>
  <si>
    <t>1.材料类别：过滤土工布（150g/m²）；
2.满足设计及规范要求；
3.搭接量、层间附加层、加强层计入本项目综合单价内,结算时不单独计算该部分工程量。
4.土工布包裹PVC管等降效费由投标人综合考虑在报价中
5.其他：未尽事宜满足设计及现行技术、质量验收规范要求</t>
  </si>
  <si>
    <t>挡土墙模板</t>
  </si>
  <si>
    <t>1.支模高度：综合考虑，超高模板费用不再另计
2.模板类型：木模、组合钢模板、竹胶合板等综合；
3.对拉螺栓、表面处理、打样、成品保护费及加固模板费用由承包人承担
4.支架材料：钢管、竹、木支架综合，断面尺寸、材质、工艺等符合设计和施工验收规范要求；
5.包含投标人根据自身技术能力要求所采用的本工程垂直运输，以及其他全部总价措施费，脚手架单列；
6.本项目投标人应根据施工经验,现场实际情况和企业自身情况综合报价,不论采用何种支模方式综合报价</t>
  </si>
  <si>
    <t>双排脚手架</t>
  </si>
  <si>
    <t>1.脚手架高度：脚手架形式综合考虑。                                                                                                                                                                                                                     2.脚手架类型：钢管脚手架 ，斜道、上料平台、安全网等投标人综合考虑，不再另行计算。                                                                                                                                                      3.脚手架材料：钢管、脚手板、安全网、密目网、水平防护、立面防护网的材质、工艺等符合相关安全及施工验收规范要求                                                                                                                                                             4.材料场内运输、转运费用已综合考虑在单价中
5.搭拆时间需满足进度及现场需求
6.脚手架搭拆措施费，如脚手架垫块措施综合考虑在综合单价中。                                                                                                            7.工程量计算：按实际搭设面积计算</t>
  </si>
  <si>
    <t>四、管涵</t>
  </si>
  <si>
    <t>C20混凝土浇筑（混凝土甲供）</t>
  </si>
  <si>
    <t>1.类型：混凝土管形基础、边沟跌井、护坡边沟截水墙、护坡边沟
2.混凝土强度等级：C20商品砼（混凝土甲供）
3.砼浇筑采用的机械种类及方式：投标人自行考虑，泵车、天泵费用由发包人承担，投标人负责混凝土运输道路及浇筑场地的修整，费用由投标人综合考虑在报价中；
4.截面尺寸：详见设计图纸；
5.做法：满足设计及现行施工技术、质量验收规范要求</t>
  </si>
  <si>
    <t>C25混凝土浇筑（混凝土甲供）</t>
  </si>
  <si>
    <t>1.类型：混凝土一字墙身、混凝土一字墙基础
2.混凝土强度等级：C25商品砼（混凝土甲供）
3.砼浇筑采用的机械种类及方式：投标人自行考虑，泵车、天泵费用由发包人承担，投标人负责混凝土运输道路及浇筑场地的修整，费用由投标人综合考虑在报价中；
4.截面尺寸：详见设计图纸；
5.做法：满足设计及现行施工技术、质量验收规范要求</t>
  </si>
  <si>
    <t>M7.5浆砌MU30片石铺砌截水墙、急流槽</t>
  </si>
  <si>
    <t>1.砌筑标号：M7.5砂浆浆砌
2.片石要求：MU30
3.砌筑类型：截水墙、石阶梯急流槽
4.场内外二次及多次转运由投标人综合考虑
5.做法：满足设计及现行施工技术、质量验收规范要求</t>
  </si>
  <si>
    <t>D500承插钢筋混凝土管</t>
  </si>
  <si>
    <t>1.规格：D500承插钢筋混凝土管 II级
2.场内外二次及多次转运由投标人综合考虑
3.安装及吊装方式：由投标人综合考虑
4.接口处固定镀锌网，表面抹水泥砂浆密封
5.做法：满足设计及现行施工技术、质量验收规范要求</t>
  </si>
  <si>
    <t>D750承插钢筋混凝土管</t>
  </si>
  <si>
    <t>1.规格：D750承插钢筋混凝土管 II级
2.场内外二次及多次转运由投标人综合考虑
3.安装及吊装方式：由投标人综合考虑
4.接口处固定镀锌网，表面抹水泥砂浆密封
5.做法：满足设计及现行施工技术、质量验收规范要求</t>
  </si>
  <si>
    <t>D1000承插钢筋混凝土管</t>
  </si>
  <si>
    <t>1.规格：D1000承插钢筋混凝土管 II级
2.场内外二次及多次转运由投标人综合考虑
3.安装及吊装方式：由投标人综合考虑
4.接口处固定镀锌网，表面抹水泥砂浆密封
5.做法：满足设计及现行施工技术、质量验收规范要求</t>
  </si>
  <si>
    <t>D2000承插钢筋混凝土管</t>
  </si>
  <si>
    <t>1.规格：D2000承插钢筋混凝土管 II级
2.场内外二次及多次转运由投标人综合考虑
3.安装及吊装方式：由投标人综合考虑
4.接口处固定镀锌网，表面抹水泥砂浆密封
5.做法：满足设计及现行施工技术、质量验收规范要求</t>
  </si>
  <si>
    <t>混凝土模板</t>
  </si>
  <si>
    <r>
      <rPr>
        <sz val="11"/>
        <color theme="1"/>
        <rFont val="宋体"/>
        <charset val="134"/>
        <scheme val="minor"/>
      </rPr>
      <t>1.支模高度：综合考虑，超高模板费用不再另计
2.模板类型：木模、组合钢模板、竹胶合板等综合；
3.对拉螺栓、表面处理、打样、成品保护费及加固模板费用由承包人承担
4.支架材料：钢管、竹、木支架综合，断面尺寸、材质、工艺等符合设计和施工验收规范要求；
5.包含投标人根据自身技术能力要求所采用的本工程垂直运输，以及其他全部总价措施费，</t>
    </r>
    <r>
      <rPr>
        <sz val="11"/>
        <rFont val="宋体"/>
        <charset val="134"/>
        <scheme val="minor"/>
      </rPr>
      <t>脚手架由投标人综合考虑；</t>
    </r>
    <r>
      <rPr>
        <sz val="11"/>
        <color theme="1"/>
        <rFont val="宋体"/>
        <charset val="134"/>
        <scheme val="minor"/>
      </rPr>
      <t xml:space="preserve">
6.本项目投标人应根据施工经验,现场实际情况和企业自身情况综合报价,不论采用何种支模方式综合报价</t>
    </r>
  </si>
  <si>
    <t>五、临时便道</t>
  </si>
  <si>
    <t>C25混凝土道路面层浇筑（混凝土甲供）</t>
  </si>
  <si>
    <t>1.混凝土等级：综合考虑（混凝土甲供）
2.混凝土道路面层浇筑包含新建道路面层及局部修补道路面层(局部修补降效费用综合考虑在投标报价中)
3.面层处理：面层抹平、拉毛、切缝等满足规范要求
4.砼浇筑采用的机械种类及方式：投标人自行考虑，泵车、天泵费用由发包人承担，投标人负责混凝土运输道路及浇筑场地的修整，费用由投标人综合考虑在报价中；
5.道路模板安拆及固定方式由投标人自行考虑
6.做法：满足设计及现行施工技术、质量验收规范要求</t>
  </si>
  <si>
    <t>水泥稳定碎石层（水泥含量） 5%摊铺</t>
  </si>
  <si>
    <t>1.水泥含量：5%
2.材料规格、厚度：厚度由甲方现场确定
3.压实系数：满足设计及现行施工技术、质量验收规范要求
4.其他：满足设计及现行施工技术、质量验收规范要求
5.工程量计算规则：按压实后完成厚度进行计量</t>
  </si>
  <si>
    <t>拆除混凝土道路</t>
  </si>
  <si>
    <t>1.拆除厚度及方式：由与投标人综合考虑
2.外弃运输方式、运距、弃土场地及费用:弃土场为甲方指定弃土场，弃土场费用由投标人自行考虑在报价中，弃土运距约为6-8km 
3.切缝：切缝深度满足拆除混凝土道路要求，费用综合考虑在投标报价中
4.工程量计算规则：以现场实际收方为准
5.做法：满足设计及现行施工技术、质量验收规范要求</t>
  </si>
  <si>
    <t>租赁成品钢板洗车池</t>
  </si>
  <si>
    <t>1.名称：租赁成品钢板洗车池
2.该项现场产生时计取，包干使用
3.使用时间段：开工至竣工
4.60日历天内非甲方原因造成工期延误，导致租赁时间变化，该费用均为包干计取，不作调整。
5.成品钢板洗车池需满足现场使用需求
6.装运及安装、拆除、运输等费用由投标人综合考虑
7.数量：两个成品钢板洗车池</t>
  </si>
  <si>
    <t>项</t>
  </si>
  <si>
    <t>合计</t>
  </si>
  <si>
    <t>注：
1、全费用综合单价，包括人工费、材料费、机械费、管理费、利润、措施费、大型机械进出场费、降排水费、规费、销项增值税和附加税、弃土费，满足环保、城管、政策要求所需的施工措施费及赶工等费用；以上工程量均为暂估量，土石方工程以测绘报告及现场收方单为准，不因结算工程量与合同工程量不一致而调整综合单价。
2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、维修费及管理费用综合考虑到投标报价中，不单独计取。  （3）防尘网由甲方提供，投标单位安排人员进行覆盖、回收、现场转移等，人工费综合考虑到投标报价中，不单独计取。（4）彩条布（不少于3000平方米）由投标人准备并在施工期间按甲方要求覆盖，材料费、人工费、管理费用综合考虑到投标报价中，不单独计取。（5）现场机械均实行一机一炮，每台挖掘机械均应配备随机雾炮机，工作时需保持雾炮机正常工作，加水、加油、维护等费用综合考虑在报价中。（6）机械配置：要求配备挖机不少于3台，装载机或推土机不少于1台，水车（带雾炮机）不少于1台。（7）我司不提供水电接驳口及临时冲洗设施，由投标人自行考虑；
3.投标人报价前自行对现场进行踏勘。
4.场外运输手续办理由投标人自行办理。
5.采用铺设钢板保护道路等措施费用由投标人综合考虑在投标报价中。
6.场内二次及多次转运费用由投标人综合考虑在投标报价中。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</si>
</sst>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7" workbookViewId="0">
      <selection activeCell="E23" sqref="E23"/>
    </sheetView>
  </sheetViews>
  <sheetFormatPr defaultColWidth="9" defaultRowHeight="13.5"/>
  <cols>
    <col min="1" max="1" width="5.5" style="1" customWidth="1"/>
    <col min="2" max="2" width="15" style="1" customWidth="1"/>
    <col min="3" max="3" width="51.75" style="1" customWidth="1"/>
    <col min="4" max="4" width="6" style="1" customWidth="1"/>
    <col min="5" max="5" width="11.25" style="1" customWidth="1"/>
    <col min="6" max="6" width="8.625" style="1" customWidth="1"/>
    <col min="7" max="7" width="14.5" style="1" customWidth="1"/>
    <col min="8" max="9" width="12" style="1" customWidth="1"/>
    <col min="10" max="16383" width="9" style="1"/>
  </cols>
  <sheetData>
    <row r="1" s="1" customFormat="1" ht="20.2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36"/>
    </row>
    <row r="2" s="1" customFormat="1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8" t="s">
        <v>6</v>
      </c>
      <c r="G2" s="8"/>
      <c r="H2" s="8" t="s">
        <v>6</v>
      </c>
      <c r="I2" s="8"/>
      <c r="J2" s="8"/>
    </row>
    <row r="3" s="1" customFormat="1" ht="24" spans="1:10">
      <c r="A3" s="5"/>
      <c r="B3" s="6"/>
      <c r="C3" s="5"/>
      <c r="D3" s="5"/>
      <c r="E3" s="9"/>
      <c r="F3" s="10" t="s">
        <v>7</v>
      </c>
      <c r="G3" s="11" t="s">
        <v>8</v>
      </c>
      <c r="H3" s="11" t="s">
        <v>9</v>
      </c>
      <c r="I3" s="11" t="s">
        <v>8</v>
      </c>
      <c r="J3" s="10" t="s">
        <v>10</v>
      </c>
    </row>
    <row r="4" s="1" customFormat="1" spans="1:10">
      <c r="A4" s="12" t="s">
        <v>11</v>
      </c>
      <c r="B4" s="6"/>
      <c r="C4" s="5"/>
      <c r="D4" s="5"/>
      <c r="E4" s="6"/>
      <c r="F4" s="6"/>
      <c r="G4" s="6"/>
      <c r="H4" s="13"/>
      <c r="I4" s="13"/>
      <c r="J4" s="13"/>
    </row>
    <row r="5" s="1" customFormat="1" ht="167" customHeight="1" spans="1:10">
      <c r="A5" s="5">
        <v>1</v>
      </c>
      <c r="B5" s="6" t="s">
        <v>12</v>
      </c>
      <c r="C5" s="14" t="s">
        <v>13</v>
      </c>
      <c r="D5" s="5" t="s">
        <v>14</v>
      </c>
      <c r="E5" s="15">
        <v>22000</v>
      </c>
      <c r="F5" s="15">
        <v>3</v>
      </c>
      <c r="G5" s="15">
        <f>F5*E5</f>
        <v>66000</v>
      </c>
      <c r="H5" s="13"/>
      <c r="I5" s="13"/>
      <c r="J5" s="13"/>
    </row>
    <row r="6" s="1" customFormat="1" ht="375" customHeight="1" spans="1:10">
      <c r="A6" s="5">
        <v>2</v>
      </c>
      <c r="B6" s="6" t="s">
        <v>15</v>
      </c>
      <c r="C6" s="14" t="s">
        <v>16</v>
      </c>
      <c r="D6" s="5" t="s">
        <v>17</v>
      </c>
      <c r="E6" s="15">
        <v>19000</v>
      </c>
      <c r="F6" s="15">
        <v>22</v>
      </c>
      <c r="G6" s="15">
        <f>F6*E6</f>
        <v>418000</v>
      </c>
      <c r="H6" s="13"/>
      <c r="I6" s="13"/>
      <c r="J6" s="13"/>
    </row>
    <row r="7" s="1" customFormat="1" ht="401" customHeight="1" spans="1:10">
      <c r="A7" s="5">
        <v>3</v>
      </c>
      <c r="B7" s="6" t="s">
        <v>18</v>
      </c>
      <c r="C7" s="14" t="s">
        <v>19</v>
      </c>
      <c r="D7" s="5" t="s">
        <v>17</v>
      </c>
      <c r="E7" s="15">
        <v>31000</v>
      </c>
      <c r="F7" s="15">
        <v>30</v>
      </c>
      <c r="G7" s="15">
        <f>F7*E7</f>
        <v>930000</v>
      </c>
      <c r="H7" s="13"/>
      <c r="I7" s="13"/>
      <c r="J7" s="13"/>
    </row>
    <row r="8" s="2" customFormat="1" spans="1:10">
      <c r="A8" s="12" t="s">
        <v>20</v>
      </c>
      <c r="B8" s="16"/>
      <c r="C8" s="17"/>
      <c r="D8" s="18"/>
      <c r="E8" s="19"/>
      <c r="F8" s="19"/>
      <c r="G8" s="19"/>
      <c r="H8" s="20"/>
      <c r="I8" s="20"/>
      <c r="J8" s="20"/>
    </row>
    <row r="9" s="1" customFormat="1" ht="303" customHeight="1" spans="1:10">
      <c r="A9" s="5">
        <v>4</v>
      </c>
      <c r="B9" s="6" t="s">
        <v>21</v>
      </c>
      <c r="C9" s="14" t="s">
        <v>22</v>
      </c>
      <c r="D9" s="5" t="s">
        <v>17</v>
      </c>
      <c r="E9" s="15">
        <v>200</v>
      </c>
      <c r="F9" s="15">
        <v>30</v>
      </c>
      <c r="G9" s="15">
        <f>F9*E9</f>
        <v>6000</v>
      </c>
      <c r="H9" s="13"/>
      <c r="I9" s="13"/>
      <c r="J9" s="13"/>
    </row>
    <row r="10" s="1" customFormat="1" ht="171" customHeight="1" spans="1:10">
      <c r="A10" s="5">
        <v>5</v>
      </c>
      <c r="B10" s="6" t="s">
        <v>23</v>
      </c>
      <c r="C10" s="14" t="s">
        <v>24</v>
      </c>
      <c r="D10" s="5" t="s">
        <v>17</v>
      </c>
      <c r="E10" s="15">
        <v>200</v>
      </c>
      <c r="F10" s="15">
        <v>180</v>
      </c>
      <c r="G10" s="15">
        <f>F10*E10</f>
        <v>36000</v>
      </c>
      <c r="H10" s="13"/>
      <c r="I10" s="13"/>
      <c r="J10" s="13"/>
    </row>
    <row r="11" s="1" customFormat="1" ht="78" customHeight="1" spans="1:10">
      <c r="A11" s="5">
        <v>6</v>
      </c>
      <c r="B11" s="6" t="s">
        <v>25</v>
      </c>
      <c r="C11" s="14" t="s">
        <v>26</v>
      </c>
      <c r="D11" s="5" t="s">
        <v>17</v>
      </c>
      <c r="E11" s="15">
        <v>50</v>
      </c>
      <c r="F11" s="15">
        <v>200</v>
      </c>
      <c r="G11" s="15">
        <f>F11*E11</f>
        <v>10000</v>
      </c>
      <c r="H11" s="13"/>
      <c r="I11" s="13"/>
      <c r="J11" s="13"/>
    </row>
    <row r="12" s="1" customFormat="1" ht="108" customHeight="1" spans="1:10">
      <c r="A12" s="5">
        <v>7</v>
      </c>
      <c r="B12" s="21" t="s">
        <v>27</v>
      </c>
      <c r="C12" s="22" t="s">
        <v>28</v>
      </c>
      <c r="D12" s="23" t="s">
        <v>14</v>
      </c>
      <c r="E12" s="15">
        <v>450</v>
      </c>
      <c r="F12" s="15">
        <v>12</v>
      </c>
      <c r="G12" s="15">
        <f>F12*E12</f>
        <v>5400</v>
      </c>
      <c r="H12" s="13"/>
      <c r="I12" s="13"/>
      <c r="J12" s="13"/>
    </row>
    <row r="13" s="2" customFormat="1" spans="1:10">
      <c r="A13" s="12" t="s">
        <v>29</v>
      </c>
      <c r="B13" s="20"/>
      <c r="C13" s="17"/>
      <c r="D13" s="18"/>
      <c r="E13" s="19"/>
      <c r="F13" s="19"/>
      <c r="G13" s="19"/>
      <c r="H13" s="20"/>
      <c r="I13" s="20"/>
      <c r="J13" s="20"/>
    </row>
    <row r="14" s="1" customFormat="1" ht="117" customHeight="1" spans="1:10">
      <c r="A14" s="5">
        <v>8</v>
      </c>
      <c r="B14" s="24" t="s">
        <v>30</v>
      </c>
      <c r="C14" s="25" t="s">
        <v>31</v>
      </c>
      <c r="D14" s="26" t="s">
        <v>17</v>
      </c>
      <c r="E14" s="15">
        <v>10</v>
      </c>
      <c r="F14" s="15">
        <v>60</v>
      </c>
      <c r="G14" s="15">
        <f>F14*E14</f>
        <v>600</v>
      </c>
      <c r="H14" s="13"/>
      <c r="I14" s="13"/>
      <c r="J14" s="37" t="s">
        <v>32</v>
      </c>
    </row>
    <row r="15" s="1" customFormat="1" ht="136" customHeight="1" spans="1:10">
      <c r="A15" s="5">
        <v>9</v>
      </c>
      <c r="B15" s="21" t="s">
        <v>33</v>
      </c>
      <c r="C15" s="25" t="s">
        <v>34</v>
      </c>
      <c r="D15" s="26" t="s">
        <v>17</v>
      </c>
      <c r="E15" s="15">
        <v>185.58</v>
      </c>
      <c r="F15" s="15">
        <v>60</v>
      </c>
      <c r="G15" s="15">
        <f t="shared" ref="G15:G23" si="0">F15*E15</f>
        <v>11134.8</v>
      </c>
      <c r="H15" s="13"/>
      <c r="I15" s="13"/>
      <c r="J15" s="37" t="s">
        <v>32</v>
      </c>
    </row>
    <row r="16" s="1" customFormat="1" ht="132" customHeight="1" spans="1:10">
      <c r="A16" s="5">
        <v>10</v>
      </c>
      <c r="B16" s="21" t="s">
        <v>35</v>
      </c>
      <c r="C16" s="25" t="s">
        <v>36</v>
      </c>
      <c r="D16" s="23" t="s">
        <v>37</v>
      </c>
      <c r="E16" s="27">
        <v>110.7</v>
      </c>
      <c r="F16" s="27">
        <v>30</v>
      </c>
      <c r="G16" s="15">
        <f t="shared" si="0"/>
        <v>3321</v>
      </c>
      <c r="H16" s="26"/>
      <c r="I16" s="13"/>
      <c r="J16" s="21"/>
    </row>
    <row r="17" s="1" customFormat="1" ht="73" customHeight="1" spans="1:10">
      <c r="A17" s="5">
        <v>11</v>
      </c>
      <c r="B17" s="21" t="s">
        <v>38</v>
      </c>
      <c r="C17" s="25" t="s">
        <v>39</v>
      </c>
      <c r="D17" s="23" t="s">
        <v>17</v>
      </c>
      <c r="E17" s="27">
        <v>9.75</v>
      </c>
      <c r="F17" s="27">
        <v>50</v>
      </c>
      <c r="G17" s="15">
        <f t="shared" si="0"/>
        <v>487.5</v>
      </c>
      <c r="H17" s="26"/>
      <c r="I17" s="13"/>
      <c r="J17" s="21"/>
    </row>
    <row r="18" s="1" customFormat="1" ht="110" customHeight="1" spans="1:10">
      <c r="A18" s="5">
        <v>12</v>
      </c>
      <c r="B18" s="21" t="s">
        <v>27</v>
      </c>
      <c r="C18" s="25" t="s">
        <v>40</v>
      </c>
      <c r="D18" s="23" t="s">
        <v>14</v>
      </c>
      <c r="E18" s="27">
        <v>90</v>
      </c>
      <c r="F18" s="27">
        <v>12</v>
      </c>
      <c r="G18" s="15">
        <f t="shared" si="0"/>
        <v>1080</v>
      </c>
      <c r="H18" s="26"/>
      <c r="I18" s="13"/>
      <c r="J18" s="21"/>
    </row>
    <row r="19" s="1" customFormat="1" ht="120" customHeight="1" spans="1:10">
      <c r="A19" s="5">
        <v>13</v>
      </c>
      <c r="B19" s="21" t="s">
        <v>41</v>
      </c>
      <c r="C19" s="25" t="s">
        <v>42</v>
      </c>
      <c r="D19" s="23" t="s">
        <v>17</v>
      </c>
      <c r="E19" s="15">
        <v>51.45</v>
      </c>
      <c r="F19" s="15">
        <v>300</v>
      </c>
      <c r="G19" s="15">
        <f t="shared" si="0"/>
        <v>15435</v>
      </c>
      <c r="H19" s="13"/>
      <c r="I19" s="13"/>
      <c r="J19" s="13"/>
    </row>
    <row r="20" s="1" customFormat="1" ht="171" customHeight="1" spans="1:10">
      <c r="A20" s="5">
        <v>14</v>
      </c>
      <c r="B20" s="21" t="s">
        <v>43</v>
      </c>
      <c r="C20" s="25" t="s">
        <v>44</v>
      </c>
      <c r="D20" s="23" t="s">
        <v>37</v>
      </c>
      <c r="E20" s="15">
        <v>42.9</v>
      </c>
      <c r="F20" s="15">
        <v>22</v>
      </c>
      <c r="G20" s="15">
        <f t="shared" si="0"/>
        <v>943.8</v>
      </c>
      <c r="H20" s="13"/>
      <c r="I20" s="13"/>
      <c r="J20" s="13"/>
    </row>
    <row r="21" s="1" customFormat="1" ht="113" customHeight="1" spans="1:10">
      <c r="A21" s="5">
        <v>15</v>
      </c>
      <c r="B21" s="28" t="s">
        <v>45</v>
      </c>
      <c r="C21" s="25" t="s">
        <v>46</v>
      </c>
      <c r="D21" s="28" t="s">
        <v>14</v>
      </c>
      <c r="E21" s="29">
        <v>68.85</v>
      </c>
      <c r="F21" s="15">
        <v>5.5</v>
      </c>
      <c r="G21" s="15">
        <f t="shared" si="0"/>
        <v>378.675</v>
      </c>
      <c r="H21" s="13"/>
      <c r="I21" s="13"/>
      <c r="J21" s="13"/>
    </row>
    <row r="22" s="1" customFormat="1" ht="168" customHeight="1" spans="1:10">
      <c r="A22" s="5">
        <v>16</v>
      </c>
      <c r="B22" s="21" t="s">
        <v>47</v>
      </c>
      <c r="C22" s="22" t="s">
        <v>48</v>
      </c>
      <c r="D22" s="26" t="s">
        <v>14</v>
      </c>
      <c r="E22" s="15">
        <v>539.04</v>
      </c>
      <c r="F22" s="15">
        <v>60</v>
      </c>
      <c r="G22" s="15">
        <f t="shared" si="0"/>
        <v>32342.4</v>
      </c>
      <c r="H22" s="13"/>
      <c r="I22" s="13"/>
      <c r="J22" s="13"/>
    </row>
    <row r="23" s="1" customFormat="1" ht="175" customHeight="1" spans="1:10">
      <c r="A23" s="5">
        <v>17</v>
      </c>
      <c r="B23" s="21" t="s">
        <v>49</v>
      </c>
      <c r="C23" s="25" t="s">
        <v>50</v>
      </c>
      <c r="D23" s="26" t="s">
        <v>14</v>
      </c>
      <c r="E23" s="15">
        <v>913.44</v>
      </c>
      <c r="F23" s="15">
        <v>28</v>
      </c>
      <c r="G23" s="15">
        <f t="shared" si="0"/>
        <v>25576.32</v>
      </c>
      <c r="H23" s="13"/>
      <c r="I23" s="13"/>
      <c r="J23" s="38"/>
    </row>
    <row r="24" s="2" customFormat="1" spans="1:10">
      <c r="A24" s="18" t="s">
        <v>51</v>
      </c>
      <c r="B24" s="30"/>
      <c r="C24" s="31"/>
      <c r="D24" s="32"/>
      <c r="E24" s="19"/>
      <c r="F24" s="19"/>
      <c r="G24" s="19"/>
      <c r="H24" s="20"/>
      <c r="I24" s="20"/>
      <c r="J24" s="20"/>
    </row>
    <row r="25" s="1" customFormat="1" ht="153" customHeight="1" spans="1:10">
      <c r="A25" s="5">
        <v>18</v>
      </c>
      <c r="B25" s="21" t="s">
        <v>52</v>
      </c>
      <c r="C25" s="25" t="s">
        <v>53</v>
      </c>
      <c r="D25" s="26" t="s">
        <v>17</v>
      </c>
      <c r="E25" s="15">
        <f>(2.1+1.5+0.1+0.9)*3+(1.48+0.91+0.07+0.27)*3+(4.2+2.3+0.1+4.9)*4</f>
        <v>67.99</v>
      </c>
      <c r="F25" s="15">
        <v>60</v>
      </c>
      <c r="G25" s="15">
        <f t="shared" ref="G25:G32" si="1">F25*E25</f>
        <v>4079.4</v>
      </c>
      <c r="H25" s="13"/>
      <c r="I25" s="13"/>
      <c r="J25" s="37" t="s">
        <v>32</v>
      </c>
    </row>
    <row r="26" s="1" customFormat="1" ht="124" customHeight="1" spans="1:10">
      <c r="A26" s="5">
        <v>19</v>
      </c>
      <c r="B26" s="21" t="s">
        <v>54</v>
      </c>
      <c r="C26" s="25" t="s">
        <v>55</v>
      </c>
      <c r="D26" s="26" t="s">
        <v>17</v>
      </c>
      <c r="E26" s="15">
        <f>(2.7+1.5)*3+(1.07+1.02)*3+(3.6+1.8)*4</f>
        <v>40.47</v>
      </c>
      <c r="F26" s="15">
        <v>60</v>
      </c>
      <c r="G26" s="15">
        <f t="shared" si="1"/>
        <v>2428.2</v>
      </c>
      <c r="H26" s="13"/>
      <c r="I26" s="13"/>
      <c r="J26" s="37" t="s">
        <v>32</v>
      </c>
    </row>
    <row r="27" s="1" customFormat="1" ht="116" customHeight="1" spans="1:10">
      <c r="A27" s="5">
        <v>20</v>
      </c>
      <c r="B27" s="21" t="s">
        <v>56</v>
      </c>
      <c r="C27" s="25" t="s">
        <v>57</v>
      </c>
      <c r="D27" s="26" t="s">
        <v>17</v>
      </c>
      <c r="E27" s="15">
        <f>(6.7+0.2)*4</f>
        <v>27.6</v>
      </c>
      <c r="F27" s="15">
        <v>460</v>
      </c>
      <c r="G27" s="15">
        <f t="shared" si="1"/>
        <v>12696</v>
      </c>
      <c r="H27" s="13"/>
      <c r="I27" s="13"/>
      <c r="J27" s="37"/>
    </row>
    <row r="28" s="1" customFormat="1" ht="116" customHeight="1" spans="1:10">
      <c r="A28" s="5">
        <v>21</v>
      </c>
      <c r="B28" s="21" t="s">
        <v>58</v>
      </c>
      <c r="C28" s="22" t="s">
        <v>59</v>
      </c>
      <c r="D28" s="26" t="s">
        <v>37</v>
      </c>
      <c r="E28" s="15">
        <v>12</v>
      </c>
      <c r="F28" s="15">
        <v>250</v>
      </c>
      <c r="G28" s="15">
        <f t="shared" si="1"/>
        <v>3000</v>
      </c>
      <c r="H28" s="13"/>
      <c r="I28" s="13"/>
      <c r="J28" s="21"/>
    </row>
    <row r="29" s="1" customFormat="1" ht="116" customHeight="1" spans="1:10">
      <c r="A29" s="5">
        <v>22</v>
      </c>
      <c r="B29" s="21" t="s">
        <v>60</v>
      </c>
      <c r="C29" s="22" t="s">
        <v>61</v>
      </c>
      <c r="D29" s="26" t="s">
        <v>37</v>
      </c>
      <c r="E29" s="15">
        <f>4+24</f>
        <v>28</v>
      </c>
      <c r="F29" s="15">
        <v>410</v>
      </c>
      <c r="G29" s="15">
        <f t="shared" si="1"/>
        <v>11480</v>
      </c>
      <c r="H29" s="13"/>
      <c r="I29" s="13"/>
      <c r="J29" s="21"/>
    </row>
    <row r="30" s="1" customFormat="1" ht="116" customHeight="1" spans="1:10">
      <c r="A30" s="5">
        <v>23</v>
      </c>
      <c r="B30" s="21" t="s">
        <v>62</v>
      </c>
      <c r="C30" s="22" t="s">
        <v>63</v>
      </c>
      <c r="D30" s="26" t="s">
        <v>37</v>
      </c>
      <c r="E30" s="15">
        <f>11.5+19</f>
        <v>30.5</v>
      </c>
      <c r="F30" s="15">
        <v>570</v>
      </c>
      <c r="G30" s="15">
        <f t="shared" si="1"/>
        <v>17385</v>
      </c>
      <c r="H30" s="13"/>
      <c r="I30" s="13"/>
      <c r="J30" s="13"/>
    </row>
    <row r="31" s="1" customFormat="1" ht="116" customHeight="1" spans="1:10">
      <c r="A31" s="5">
        <v>24</v>
      </c>
      <c r="B31" s="21" t="s">
        <v>64</v>
      </c>
      <c r="C31" s="22" t="s">
        <v>65</v>
      </c>
      <c r="D31" s="26" t="s">
        <v>37</v>
      </c>
      <c r="E31" s="15">
        <v>6</v>
      </c>
      <c r="F31" s="15">
        <v>1850</v>
      </c>
      <c r="G31" s="15">
        <f t="shared" si="1"/>
        <v>11100</v>
      </c>
      <c r="H31" s="13"/>
      <c r="I31" s="13"/>
      <c r="J31" s="13"/>
    </row>
    <row r="32" s="1" customFormat="1" ht="177" customHeight="1" spans="1:10">
      <c r="A32" s="5">
        <v>25</v>
      </c>
      <c r="B32" s="21" t="s">
        <v>66</v>
      </c>
      <c r="C32" s="25" t="s">
        <v>67</v>
      </c>
      <c r="D32" s="26" t="s">
        <v>14</v>
      </c>
      <c r="E32" s="15">
        <v>400</v>
      </c>
      <c r="F32" s="15">
        <v>65</v>
      </c>
      <c r="G32" s="15">
        <f t="shared" si="1"/>
        <v>26000</v>
      </c>
      <c r="H32" s="13"/>
      <c r="I32" s="13"/>
      <c r="J32" s="13"/>
    </row>
    <row r="33" s="2" customFormat="1" spans="1:10">
      <c r="A33" s="12" t="s">
        <v>68</v>
      </c>
      <c r="B33" s="30"/>
      <c r="C33" s="31"/>
      <c r="E33" s="19"/>
      <c r="F33" s="19"/>
      <c r="G33" s="19"/>
      <c r="H33" s="20"/>
      <c r="I33" s="20"/>
      <c r="J33" s="20"/>
    </row>
    <row r="34" s="1" customFormat="1" ht="147" customHeight="1" spans="1:10">
      <c r="A34" s="5">
        <v>26</v>
      </c>
      <c r="B34" s="21" t="s">
        <v>69</v>
      </c>
      <c r="C34" s="22" t="s">
        <v>70</v>
      </c>
      <c r="D34" s="26" t="s">
        <v>17</v>
      </c>
      <c r="E34" s="15">
        <v>120</v>
      </c>
      <c r="F34" s="15">
        <v>60</v>
      </c>
      <c r="G34" s="15">
        <f>F34*E34</f>
        <v>7200</v>
      </c>
      <c r="H34" s="13"/>
      <c r="I34" s="13"/>
      <c r="J34" s="37" t="s">
        <v>32</v>
      </c>
    </row>
    <row r="35" s="1" customFormat="1" ht="145" customHeight="1" spans="1:10">
      <c r="A35" s="5">
        <v>27</v>
      </c>
      <c r="B35" s="21" t="s">
        <v>71</v>
      </c>
      <c r="C35" s="22" t="s">
        <v>72</v>
      </c>
      <c r="D35" s="26" t="s">
        <v>17</v>
      </c>
      <c r="E35" s="15">
        <v>150</v>
      </c>
      <c r="F35" s="15">
        <v>260</v>
      </c>
      <c r="G35" s="15">
        <f>F35*E35</f>
        <v>39000</v>
      </c>
      <c r="H35" s="13"/>
      <c r="I35" s="13"/>
      <c r="J35" s="37"/>
    </row>
    <row r="36" s="1" customFormat="1" ht="145" customHeight="1" spans="1:10">
      <c r="A36" s="5">
        <v>28</v>
      </c>
      <c r="B36" s="21" t="s">
        <v>73</v>
      </c>
      <c r="C36" s="25" t="s">
        <v>74</v>
      </c>
      <c r="D36" s="26" t="s">
        <v>17</v>
      </c>
      <c r="E36" s="15">
        <v>50</v>
      </c>
      <c r="F36" s="15">
        <v>110</v>
      </c>
      <c r="G36" s="15">
        <f>F36*E36</f>
        <v>5500</v>
      </c>
      <c r="H36" s="13"/>
      <c r="I36" s="13"/>
      <c r="J36" s="13"/>
    </row>
    <row r="37" s="1" customFormat="1" ht="147" customHeight="1" spans="1:10">
      <c r="A37" s="5">
        <v>29</v>
      </c>
      <c r="B37" s="21" t="s">
        <v>75</v>
      </c>
      <c r="C37" s="25" t="s">
        <v>76</v>
      </c>
      <c r="D37" s="26" t="s">
        <v>77</v>
      </c>
      <c r="E37" s="15">
        <v>1</v>
      </c>
      <c r="F37" s="15">
        <v>20000</v>
      </c>
      <c r="G37" s="15">
        <f>F37*E37</f>
        <v>20000</v>
      </c>
      <c r="H37" s="13"/>
      <c r="I37" s="13"/>
      <c r="J37" s="13"/>
    </row>
    <row r="38" s="1" customFormat="1" ht="42" customHeight="1" spans="1:10">
      <c r="A38" s="26" t="s">
        <v>78</v>
      </c>
      <c r="B38" s="21"/>
      <c r="C38" s="26"/>
      <c r="D38" s="26"/>
      <c r="E38" s="26"/>
      <c r="F38" s="33"/>
      <c r="G38" s="34">
        <f>SUM(G5:G37)</f>
        <v>1722568.095</v>
      </c>
      <c r="H38" s="13"/>
      <c r="I38" s="13"/>
      <c r="J38" s="13"/>
    </row>
    <row r="39" ht="222" customHeight="1" spans="1:10">
      <c r="A39" s="35" t="s">
        <v>79</v>
      </c>
      <c r="B39" s="35"/>
      <c r="C39" s="35"/>
      <c r="D39" s="35"/>
      <c r="E39" s="35"/>
      <c r="F39" s="35"/>
      <c r="G39" s="35"/>
      <c r="H39" s="35"/>
      <c r="I39" s="35"/>
      <c r="J39" s="35"/>
    </row>
  </sheetData>
  <mergeCells count="10">
    <mergeCell ref="A1:J1"/>
    <mergeCell ref="F2:G2"/>
    <mergeCell ref="H2:I2"/>
    <mergeCell ref="A38:E38"/>
    <mergeCell ref="A39:J39"/>
    <mergeCell ref="A2:A3"/>
    <mergeCell ref="B2:B3"/>
    <mergeCell ref="C2:C3"/>
    <mergeCell ref="D2:D3"/>
    <mergeCell ref="E2:E3"/>
  </mergeCells>
  <pageMargins left="0.314583333333333" right="0.156944444444444" top="0.314583333333333" bottom="0.196527777777778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林凡燕</cp:lastModifiedBy>
  <dcterms:created xsi:type="dcterms:W3CDTF">2025-11-11T06:37:00Z</dcterms:created>
  <dcterms:modified xsi:type="dcterms:W3CDTF">2025-11-24T05:57:26Z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2EAB9C42EA0D4EDB8A678D6CE73CB180_13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