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_FilterDatabase" localSheetId="0" hidden="1">Sheet1!$3:$3</definedName>
    <definedName name="_xlnm.Print_Area" localSheetId="0">Sheet1!$A$1:$J$19</definedName>
    <definedName name="_xlnm.Print_Titles" localSheetId="0">Sheet1!$2:$3</definedName>
  </definedNames>
  <calcPr calcId="144525"/>
</workbook>
</file>

<file path=xl/sharedStrings.xml><?xml version="1.0" encoding="utf-8"?>
<sst xmlns="http://schemas.openxmlformats.org/spreadsheetml/2006/main" count="49" uniqueCount="40">
  <si>
    <t>2025年“F”项目土石方专业招采清单及报价表</t>
  </si>
  <si>
    <t>序号</t>
  </si>
  <si>
    <t>项目名称</t>
  </si>
  <si>
    <t>项目特征</t>
  </si>
  <si>
    <t>单位</t>
  </si>
  <si>
    <t>暂定工程量</t>
  </si>
  <si>
    <t>金额（元）</t>
  </si>
  <si>
    <t>全费用单价限价</t>
  </si>
  <si>
    <t>合价</t>
  </si>
  <si>
    <t>班组所报单价</t>
  </si>
  <si>
    <t>备注</t>
  </si>
  <si>
    <t>一、土石方工程</t>
  </si>
  <si>
    <t>清表（填方区域）</t>
  </si>
  <si>
    <t>1.现状的乔灌木、地被植物和地表其他内容的清理、杂树砍伐。
2.土石类别：综合
3.开挖方式：由承包人自行考虑，包含在投标报价中。
4.场内转运方式及运距：由承包人自行考虑，包含在投标报价中。
5.弃土外运相关费用约定：发包人不指定弃土场，由承包人自行踏勘现场、自主选定合规弃土场、确定运输路线与运距；弃土外运的运输、装卸、弃土场租赁 / 征用、合规手续办理、环保防护、水土保持等全部相关费用，均已包含在弃土外运项目综合单价中，发包人不另行计量与支付。承包人须确保弃土作业全程合规，若因弃土行为产生任何行政处罚、第三方索赔及相关风险责任，均由承包人全额承担，合同价款不作任何调整。
6.其他：满足设计及现行技术、质量验收规范要求。所有设计中包含的相关工作内容及其余未尽事宜，由承包人自行考虑，包含在投标报价中。
7.工程量计算规则：仅计算单独填方区域面积，挖方区域清表费用已纳入“场内土石方挖运填”及“土石方开挖、外弃”中。</t>
  </si>
  <si>
    <t>m2</t>
  </si>
  <si>
    <t>场内土石方挖、运、填</t>
  </si>
  <si>
    <r>
      <rPr>
        <sz val="10"/>
        <rFont val="宋体"/>
        <charset val="134"/>
      </rPr>
      <t>1.承包工作范围：完成本项目场平、管沟、基坑、桥梁土石围堰等全部土石方开挖、转运、回填工程，包含但不限于：土石方开挖、石方破碎、场内转运、分层回填、碾压夯实、片石剔打堆放；红线范围内取土回填转运、施工区域换填、桥梁作业区土石方回填、箱涵基础填方及锥坡回填、路基防护土石方；</t>
    </r>
    <r>
      <rPr>
        <sz val="10"/>
        <color rgb="FFFF0000"/>
        <rFont val="宋体"/>
        <charset val="134"/>
      </rPr>
      <t>管涵、箱涵、挡墙土石方开挖及回填</t>
    </r>
    <r>
      <rPr>
        <sz val="10"/>
        <rFont val="宋体"/>
        <charset val="134"/>
      </rPr>
      <t>；地表乔灌木、杂树、地被植物、建（废）渣等清理、砍伐与合规外弃；开挖土石类别综合地勘资料考虑，所有工序相关费用均包含在综合单价中。
2.填方来源约定：本工程填方土源为项目红线内原有土石方，场内运距综合考虑（新建道路总长约 6km），相关费用已计入综合单价，发包人不另行计量支付。
3.开挖与回填技术要求：挖填标高均需满足设计要求，误差控制在设计标高 ±5cm 内；开挖及场内运输方式由承包人自行确定；开挖方案、边坡施工防护、周边管线 / 构筑物 / 建筑物保护措施须经业主审批，施工须满足安全文明施工相关规范及规定，相关费用已包含在投标报价中。
4.路基、涵洞技术参数与检测要求：
①车行道及人车合行道：分层填筑厚度≤300mm，0-800mm 路基深度压实系数≥0.95，800-1500mm 深度≥0.94，1500mm 以上深度≥0.90，土基回弹模量≥40MPa；
②游步道：分层填筑厚度≤300mm，土基回弹模量≥30MPa；
③独立人行道：分层填筑厚度≤300mm，压实度≥0.93，路基验收弯沉值≤300（0.01mm）；
④涵洞地基承载力要求：按结构设计规范执行，涵洞顶覆土深度 h≤70cm 时，地基承载力≥250kPa；覆土深度 0.7~2.0m 时，≥200kPa；覆土深度 2.0~4.0m 时，≥250kPa；覆土深度 4.0~6.0m 时，≥300kPa；覆土深度≥6.0m 时，≥350kPa；
⑤以上所有工程内容的检测、复检、送样检测费用，均由承包人全额承担。
5.其他费用与责任约定：临边及孔洞防护、进出车辆冲洗、场内外路面保洁、作业人员劳保防护用品、临时用水用电（含水电费用）、安全文明施工措施等全部相关费用，均由承包人承担并计入投标报价；因现场超挖、欠挖造成的全部损失，由承包人全额承担；施工机械进出场（含多次进出场）费用已综合计入报价，发包人不另行支付。
6.履约与调价约定：施工全过程须满足城管、环保相关规范要求；为保障施工工期、满足环保要求产生的夜间施工措施费、赶工费等全部费用，均已包含在综合单价中，合同履约过程中不接受任何调价申请。
7.工程量计量规则：按测绘回填工程量结合现场收方数据，以立方米（m³）为单位计算</t>
    </r>
  </si>
  <si>
    <t>m3</t>
  </si>
  <si>
    <t>1.开挖、回填开台阶土石方工程量按本清单项单价计算一次工程量，不重复计算。
2.管涵/管沟土石方开挖、就近堆放、回填按本清单项单价计算一次工程量，以回填工程量计算，不重复计算。</t>
  </si>
  <si>
    <t>土石方开挖、外弃（含弃土场费）</t>
  </si>
  <si>
    <t>1.承包工作范围：完成本项目场平、桥梁土石围堰等全部土石方开挖、转运及外弃工程，包含但不限于：土石方开挖、石方破碎、场内转运、装卸外运；地表乔灌木、杂树、地被、建（废）渣、淤泥等清理、砍伐与合规外弃；相关费用均包含在综合单价中。
2.弃土外运权责：发包人不指定弃土场，由承包人自行踏勘现场、选定合规弃土场、确定运输路线与运距；弃土外运涉及的运输、装卸、弃土场租赁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3.开挖技术要求：开挖标高需满足设计要求，误差控制在 ±5cm 内；开挖及场内运输方式由承包人自行确定；开挖方案、边坡防护、周边管线、构筑物、建筑物保护措施须经业主审批，相关费用已包含在投标报价中，施工须满足安全文明施工规范要求。
4.路基与检测要求：
车行道及人车合行道：分层填筑厚度≤300mm，0-800mm 路基压实系数≥0.95，800-1500mm≥0.94，1500mm 以上≥0.90，土基回弹模量≥40MPa；
游步道 / 独立人行道：分层填筑厚度≤300mm，压实度≥0.93，土基回弹模量≥30MPa，路基验收弯沉值≤300（0.01mm）；
5.以上所有路基检测、复检、送样检测费用，均由承包人承担。
6.其他费用与责任：临边及孔洞防护、进出车辆冲洗、场内外路面保洁、作业人员劳保防护、临时用水用电（含水电费）、安全文明施工措施等全部相关费用，均由承包人承担并计入报价；因超挖、欠挖造成的全部损失由承包人承担；施
7.工机械进出场（含多次进出场）费用已综合计入报价。
8.履约与调价约定：施工全过程须满足城管、环保相关规范要求；为保障工期、环保要求产生的夜间施工费、赶工措施费等全部费用，均已包含在综合单价中，履约过程中不接受任何调价申请。
9.工程量计量规则：按测绘开挖方量减去回填方量，以立方米（m³）为单位计算。</t>
  </si>
  <si>
    <t>二、换填工程</t>
  </si>
  <si>
    <t>外购片石回填</t>
  </si>
  <si>
    <t>1.片石来源：场外外购
2.强度要求：不低于MU30
3.回填要求：利用片石换填,挖软基前设置临时排水沟,将软弱地基全部挖除后,待地基承载力达到150Kpa以上。开挖后要压实,再换填;如若软霸地基深度大于2.5米,根据现场情况进行抛石填淤处理:片石饱和抗压强度不能小于30Mpa，需分层碾压密实,最大分层厚度不能大于50cm。页岩、泥岩、易风化岩、遇水易容岩石不能用于换填；换填材料必须满足规范要求（挖方另计）。
4.场内外二次及多次转运由承包人综合考虑
5.工程量以现场收方为准
6.压实度要求：压实系数不小于0.95
7.做法：满足设计及现行施工技术、质量验收规范要求</t>
  </si>
  <si>
    <t>旧路面破除砼块换填</t>
  </si>
  <si>
    <t>1.旧路面破除砼块换填
2.包含内容：切缝、破碎、挖、转运、回填、压实等
3.拆除厚度及方式：由与承包人综合考虑
4.运输方式、运距:综合考虑
5.切缝：切缝深度满足拆除混凝土道路要求，费用综合考虑在投标报价中
6.工程量计算规则：以现场实际收方为准
7.做法：满足设计及现行施工技术、质量验收规范要求</t>
  </si>
  <si>
    <t>场内片石回填</t>
  </si>
  <si>
    <t>1.片石来源：承包人根据地勘及现场条件自行考虑
2.片石要求：①不要大面积片石,最好接近块状与圆形,最小尺寸与最大尺寸之比不能小于0.5；②强度不低于MU30
3.回填要求：利用片石换填,挖软基前设置临时排水沟,将软弱地基全部挖除后,待地基承载力达到150Kpa以上。开挖后要压实,再换填;如若软霸地基深度大于2.5米,根据现场情况进行抛石填淤处理:片石饱和抗压强度不能小于30Mpa，需分层碾压密实,最大分层厚度不能大于50cm。页岩、泥岩、易风化岩、遇水易容岩石不能用于换填；换填材料必须满足规范要求（挖方另计）。
4.每层厚度不宜过厚(通常不超过50cm);片石饱和抗压强度不能小于30Mpa。
5.场内外二次及多次转运由承包人综合考虑
6.换填宽度:脚趾两侧不小于1m;换填深度H:需换填至持力层。
7.工程量以现场收方为准
8.压实度要求：压实系数不小于0.95
9.该费用在场内土石方挖运填基础上单独计取
10.做法：满足设计及现行施工技术、质量验收规范要求</t>
  </si>
  <si>
    <t>三、其他</t>
  </si>
  <si>
    <t>C25混凝土道路面层浇筑（混凝土甲供）</t>
  </si>
  <si>
    <t>1.混凝土等级：综合考虑（混凝土甲供）
2.混凝土道路面层浇筑包含新建道路面层及局部修补道路面层(局部修补降效费用综合考虑在投标报价中)
3.面层处理：面层抹平、拉毛、切缝等满足规范要求
4.砼浇筑采用的机械种类及方式：承包人自行考虑，泵车、天泵费用由发包人承担，承包人负责混凝土运输道路及浇筑场地的修整，费用由承包人综合考虑在报价中；
5.道路模板安拆及固定方式由承包人自行考虑
6.做法：满足设计及现行施工技术、质量验收规范要求</t>
  </si>
  <si>
    <t>拆除混凝土道路及外弃</t>
  </si>
  <si>
    <t>1.拆除厚度及方式：由与承包人综合考虑
2.运输方式、运距、弃土场地及费用:发包人不指定弃土场，由承包人自行踏勘现场、自主选定合规弃土场、确定运输路线与运距；弃土外运的运输、装卸、弃土场租赁 / 征用、合规手续办理、环保防护、水土保持等全部相关费用，均已包含在弃土外运项目综合单价中，发包人不另行计量与支付。承包人须确保弃土作业全程合规，若因弃土行为产生任何行政处罚、第三方索赔及相关风险责任，均由承包人全额承担，合同价款不作任何调整
3.切缝：切缝深度满足拆除混凝土道路要求，费用综合考虑在投标报价中
4.工程量计算规则：以现场实际收方为准
5.做法：满足设计及现行施工技术、质量验收规范要求</t>
  </si>
  <si>
    <t>租赁成品钢板洗车池</t>
  </si>
  <si>
    <t>1.名称：租赁成品钢板洗车池
2.该项现场产生时计取，包干使用
3.使用时间段：开工至竣工
4.成品钢板洗车池需满足现场使用需求
5.装运及安装、拆除、运输等费用由承包人综合考虑
6.数量：两个成品钢板洗车池</t>
  </si>
  <si>
    <t>项</t>
  </si>
  <si>
    <t>编织袋围堰护坡</t>
  </si>
  <si>
    <t>1.护坡类型：编织袋围堰护坡（编织袋装土护坡）
2.高度：满足设计规范及施工现场要求
3.填心材料：满足设计规范及施工现场要求
4.其它：未尽事宜满足设计及现行技术、质量验收规范要求</t>
  </si>
  <si>
    <t>合计</t>
  </si>
  <si>
    <t>注：
1、全费用综合单价，包括人工费、材料费、机械费、管理费、利润、措施费、大型机械进出场费、降排水费、规费、销项增值税和附加税、弃土费，满足环保、城管、政策要求所需的施工措施费及赶工等费用；以上工程量均为暂估量，土石方工程以测绘报告及现场收方单为准，不因结算工程量与合同工程量不一致而调整综合单价。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维修费及管理费用综合考虑到投标报价中，不单独计取。  （3）防尘网由甲方提供，投标单位安排人员进行覆盖、回收、现场转移等，人工费综合考虑到投标报价中，不单独计取。（5）现场机械均实行一机一炮，每台挖掘机械均应配备随机雾炮机，工作时需保持雾炮机正常工作，加水、加油、维护等费用综合考虑在报价中。（6）机械配置需满足进度要求若因环保措施不足而造成的处罚由承包人承担并按合同追究其违约责任。
3.发包人不提供水电接驳口及临时冲洗设施，由承包人自行考虑；
4.承包人应在报价前自行完成现场踏勘，充分掌握现场实际情况
5.场外运输相关全部手续，由承包人自行负责办理。
6.为保护已有道路采取的防护措施的全部费用，由承包人综合计入投标报价。
7.场内二次及多次转运产生的全部费用，由承包人综合计入投标报价。
8.施工大门、围挡、广告布施工和维护由发包人负责
9.临时道路修建及维护：出入口硬化由发包人负责，其余运输路线内由投标人考虑相应措施，包含在投标报价中；
10.其他要求：施工期间水车提供不能少于1台，用于降尘和周边道路冲洗；
11.专项方案论证相关费用由承包人承担；
12.临时便道由承包人自行考虑并承担相应费用。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</si>
</sst>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name val="宋体"/>
      <charset val="134"/>
      <scheme val="minor"/>
    </font>
    <font>
      <b/>
      <sz val="11"/>
      <name val="宋体"/>
      <charset val="134"/>
      <scheme val="minor"/>
    </font>
    <font>
      <b/>
      <sz val="16"/>
      <name val="宋体"/>
      <charset val="134"/>
    </font>
    <font>
      <b/>
      <sz val="10"/>
      <name val="宋体"/>
      <charset val="134"/>
    </font>
    <font>
      <b/>
      <sz val="10"/>
      <name val="宋体"/>
      <charset val="134"/>
      <scheme val="minor"/>
    </font>
    <font>
      <b/>
      <sz val="12"/>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vertical="center"/>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Font="1" applyFill="1" applyBorder="1" applyAlignment="1">
      <alignment vertical="center" wrapText="1"/>
    </xf>
    <xf numFmtId="0" fontId="2"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19"/>
  <sheetViews>
    <sheetView tabSelected="1" workbookViewId="0">
      <pane ySplit="3" topLeftCell="A4" activePane="bottomLeft" state="frozen"/>
      <selection/>
      <selection pane="bottomLeft" activeCell="H5" sqref="H5"/>
    </sheetView>
  </sheetViews>
  <sheetFormatPr defaultColWidth="9" defaultRowHeight="13.5"/>
  <cols>
    <col min="1" max="1" width="4.75" style="1" customWidth="1"/>
    <col min="2" max="2" width="11" style="1" customWidth="1"/>
    <col min="3" max="3" width="53.625" style="1" customWidth="1"/>
    <col min="4" max="4" width="4.875" style="1" customWidth="1"/>
    <col min="5" max="5" width="9.875" style="1" customWidth="1"/>
    <col min="6" max="6" width="10" style="1" customWidth="1"/>
    <col min="7" max="7" width="14" style="1" customWidth="1"/>
    <col min="8" max="8" width="10.625" style="1" customWidth="1"/>
    <col min="9" max="9" width="12.5" style="1" customWidth="1"/>
    <col min="10" max="10" width="10.875" style="1" customWidth="1"/>
    <col min="11" max="16383" width="9" style="1"/>
    <col min="16384" max="16384" width="9" style="3"/>
  </cols>
  <sheetData>
    <row r="1" s="1" customFormat="1" ht="48" customHeight="1" spans="1:10">
      <c r="A1" s="4" t="s">
        <v>0</v>
      </c>
      <c r="B1" s="4"/>
      <c r="C1" s="4"/>
      <c r="D1" s="4"/>
      <c r="E1" s="4"/>
      <c r="F1" s="4"/>
      <c r="G1" s="4"/>
      <c r="H1" s="4"/>
      <c r="I1" s="4"/>
      <c r="J1" s="4"/>
    </row>
    <row r="2" s="2" customFormat="1" spans="1:16384">
      <c r="A2" s="5" t="s">
        <v>1</v>
      </c>
      <c r="B2" s="6" t="s">
        <v>2</v>
      </c>
      <c r="C2" s="5" t="s">
        <v>3</v>
      </c>
      <c r="D2" s="5" t="s">
        <v>4</v>
      </c>
      <c r="E2" s="7" t="s">
        <v>5</v>
      </c>
      <c r="F2" s="8" t="s">
        <v>6</v>
      </c>
      <c r="G2" s="8"/>
      <c r="H2" s="8" t="s">
        <v>6</v>
      </c>
      <c r="I2" s="8"/>
      <c r="J2" s="8"/>
      <c r="XFD2" s="39"/>
    </row>
    <row r="3" s="2" customFormat="1" ht="24" spans="1:16384">
      <c r="A3" s="5"/>
      <c r="B3" s="6"/>
      <c r="C3" s="5"/>
      <c r="D3" s="5"/>
      <c r="E3" s="9"/>
      <c r="F3" s="8" t="s">
        <v>7</v>
      </c>
      <c r="G3" s="10" t="s">
        <v>8</v>
      </c>
      <c r="H3" s="10" t="s">
        <v>9</v>
      </c>
      <c r="I3" s="10" t="s">
        <v>8</v>
      </c>
      <c r="J3" s="8" t="s">
        <v>10</v>
      </c>
      <c r="XFD3" s="39"/>
    </row>
    <row r="4" s="1" customFormat="1" spans="1:10">
      <c r="A4" s="11" t="s">
        <v>11</v>
      </c>
      <c r="B4" s="12"/>
      <c r="C4" s="13"/>
      <c r="D4" s="13"/>
      <c r="E4" s="12"/>
      <c r="F4" s="12"/>
      <c r="G4" s="12"/>
      <c r="H4" s="14"/>
      <c r="I4" s="14"/>
      <c r="J4" s="14"/>
    </row>
    <row r="5" s="1" customFormat="1" ht="224" customHeight="1" spans="1:10">
      <c r="A5" s="13">
        <v>1</v>
      </c>
      <c r="B5" s="12" t="s">
        <v>12</v>
      </c>
      <c r="C5" s="15" t="s">
        <v>13</v>
      </c>
      <c r="D5" s="13" t="s">
        <v>14</v>
      </c>
      <c r="E5" s="16">
        <v>25440</v>
      </c>
      <c r="F5" s="16">
        <v>2</v>
      </c>
      <c r="G5" s="16">
        <f>F5*E5</f>
        <v>50880</v>
      </c>
      <c r="H5" s="14"/>
      <c r="I5" s="14"/>
      <c r="J5" s="14"/>
    </row>
    <row r="6" s="1" customFormat="1" ht="409" customHeight="1" spans="1:10">
      <c r="A6" s="17">
        <v>2</v>
      </c>
      <c r="B6" s="18" t="s">
        <v>15</v>
      </c>
      <c r="C6" s="19" t="s">
        <v>16</v>
      </c>
      <c r="D6" s="17" t="s">
        <v>17</v>
      </c>
      <c r="E6" s="20">
        <f>108924.75-1000</f>
        <v>107924.75</v>
      </c>
      <c r="F6" s="20">
        <v>18</v>
      </c>
      <c r="G6" s="20">
        <f>F6*E6</f>
        <v>1942645.5</v>
      </c>
      <c r="H6" s="21"/>
      <c r="I6" s="21"/>
      <c r="J6" s="36" t="s">
        <v>18</v>
      </c>
    </row>
    <row r="7" s="1" customFormat="1" ht="104" customHeight="1" spans="1:10">
      <c r="A7" s="22"/>
      <c r="B7" s="23"/>
      <c r="C7" s="24"/>
      <c r="D7" s="22"/>
      <c r="E7" s="25"/>
      <c r="F7" s="25"/>
      <c r="G7" s="25"/>
      <c r="H7" s="26"/>
      <c r="I7" s="26"/>
      <c r="J7" s="37"/>
    </row>
    <row r="8" s="1" customFormat="1" ht="409" customHeight="1" spans="1:10">
      <c r="A8" s="13">
        <v>3</v>
      </c>
      <c r="B8" s="12" t="s">
        <v>19</v>
      </c>
      <c r="C8" s="15" t="s">
        <v>20</v>
      </c>
      <c r="D8" s="13" t="s">
        <v>17</v>
      </c>
      <c r="E8" s="16">
        <f>71211.25-2807.34</f>
        <v>68403.91</v>
      </c>
      <c r="F8" s="16">
        <v>25</v>
      </c>
      <c r="G8" s="16">
        <f>F8*E8</f>
        <v>1710097.75</v>
      </c>
      <c r="H8" s="14"/>
      <c r="I8" s="14"/>
      <c r="J8" s="14"/>
    </row>
    <row r="9" s="2" customFormat="1" spans="1:10">
      <c r="A9" s="11" t="s">
        <v>21</v>
      </c>
      <c r="B9" s="6"/>
      <c r="C9" s="27"/>
      <c r="D9" s="5"/>
      <c r="E9" s="16"/>
      <c r="F9" s="7"/>
      <c r="G9" s="16"/>
      <c r="H9" s="28"/>
      <c r="I9" s="14"/>
      <c r="J9" s="28"/>
    </row>
    <row r="10" s="1" customFormat="1" ht="176" customHeight="1" spans="1:10">
      <c r="A10" s="13">
        <v>4</v>
      </c>
      <c r="B10" s="12" t="s">
        <v>22</v>
      </c>
      <c r="C10" s="15" t="s">
        <v>23</v>
      </c>
      <c r="D10" s="13" t="s">
        <v>17</v>
      </c>
      <c r="E10" s="16">
        <f>1533.23+1623</f>
        <v>3156.23</v>
      </c>
      <c r="F10" s="16">
        <v>145</v>
      </c>
      <c r="G10" s="16">
        <f>F10*E10</f>
        <v>457653.35</v>
      </c>
      <c r="H10" s="14"/>
      <c r="I10" s="14"/>
      <c r="J10" s="14"/>
    </row>
    <row r="11" s="1" customFormat="1" ht="120" customHeight="1" spans="1:10">
      <c r="A11" s="13">
        <v>5</v>
      </c>
      <c r="B11" s="12" t="s">
        <v>24</v>
      </c>
      <c r="C11" s="15" t="s">
        <v>25</v>
      </c>
      <c r="D11" s="13" t="s">
        <v>17</v>
      </c>
      <c r="E11" s="16">
        <v>2135.6</v>
      </c>
      <c r="F11" s="16">
        <v>50</v>
      </c>
      <c r="G11" s="16">
        <f>F11*E11</f>
        <v>106780</v>
      </c>
      <c r="H11" s="14"/>
      <c r="I11" s="14"/>
      <c r="J11" s="14"/>
    </row>
    <row r="12" s="1" customFormat="1" ht="235" customHeight="1" spans="1:10">
      <c r="A12" s="13">
        <v>9</v>
      </c>
      <c r="B12" s="12" t="s">
        <v>26</v>
      </c>
      <c r="C12" s="15" t="s">
        <v>27</v>
      </c>
      <c r="D12" s="13" t="s">
        <v>17</v>
      </c>
      <c r="E12" s="16">
        <f>659.2+297.31</f>
        <v>956.51</v>
      </c>
      <c r="F12" s="16">
        <v>25</v>
      </c>
      <c r="G12" s="16">
        <f>F12*E12</f>
        <v>23912.75</v>
      </c>
      <c r="H12" s="14"/>
      <c r="I12" s="14"/>
      <c r="J12" s="14"/>
    </row>
    <row r="13" s="2" customFormat="1" spans="1:10">
      <c r="A13" s="11" t="s">
        <v>28</v>
      </c>
      <c r="B13" s="29"/>
      <c r="C13" s="30"/>
      <c r="D13" s="28"/>
      <c r="E13" s="16"/>
      <c r="F13" s="7"/>
      <c r="G13" s="16"/>
      <c r="H13" s="28"/>
      <c r="I13" s="14"/>
      <c r="J13" s="28"/>
    </row>
    <row r="14" s="1" customFormat="1" ht="153" customHeight="1" spans="1:10">
      <c r="A14" s="13">
        <v>10</v>
      </c>
      <c r="B14" s="12" t="s">
        <v>29</v>
      </c>
      <c r="C14" s="15" t="s">
        <v>30</v>
      </c>
      <c r="D14" s="31" t="s">
        <v>17</v>
      </c>
      <c r="E14" s="16">
        <v>50</v>
      </c>
      <c r="F14" s="16">
        <v>35</v>
      </c>
      <c r="G14" s="16">
        <f>F14*E14</f>
        <v>1750</v>
      </c>
      <c r="H14" s="14"/>
      <c r="I14" s="14"/>
      <c r="J14" s="38"/>
    </row>
    <row r="15" s="1" customFormat="1" ht="162" customHeight="1" spans="1:10">
      <c r="A15" s="13">
        <v>11</v>
      </c>
      <c r="B15" s="12" t="s">
        <v>31</v>
      </c>
      <c r="C15" s="15" t="s">
        <v>32</v>
      </c>
      <c r="D15" s="31" t="s">
        <v>17</v>
      </c>
      <c r="E15" s="16">
        <v>100</v>
      </c>
      <c r="F15" s="16">
        <v>70</v>
      </c>
      <c r="G15" s="16">
        <f>F15*E15</f>
        <v>7000</v>
      </c>
      <c r="H15" s="14"/>
      <c r="I15" s="14"/>
      <c r="J15" s="14"/>
    </row>
    <row r="16" s="1" customFormat="1" ht="108" customHeight="1" spans="1:10">
      <c r="A16" s="13">
        <v>12</v>
      </c>
      <c r="B16" s="12" t="s">
        <v>33</v>
      </c>
      <c r="C16" s="15" t="s">
        <v>34</v>
      </c>
      <c r="D16" s="31" t="s">
        <v>35</v>
      </c>
      <c r="E16" s="16">
        <v>1</v>
      </c>
      <c r="F16" s="16">
        <v>20000</v>
      </c>
      <c r="G16" s="16">
        <f>F16*E16</f>
        <v>20000</v>
      </c>
      <c r="H16" s="14"/>
      <c r="I16" s="14"/>
      <c r="J16" s="14"/>
    </row>
    <row r="17" s="1" customFormat="1" ht="84" customHeight="1" spans="1:10">
      <c r="A17" s="13">
        <v>13</v>
      </c>
      <c r="B17" s="12" t="s">
        <v>36</v>
      </c>
      <c r="C17" s="15" t="s">
        <v>37</v>
      </c>
      <c r="D17" s="31" t="s">
        <v>17</v>
      </c>
      <c r="E17" s="16">
        <v>360</v>
      </c>
      <c r="F17" s="16">
        <v>100</v>
      </c>
      <c r="G17" s="16">
        <f>F17*E17</f>
        <v>36000</v>
      </c>
      <c r="H17" s="14"/>
      <c r="I17" s="14"/>
      <c r="J17" s="14"/>
    </row>
    <row r="18" s="2" customFormat="1" ht="48" customHeight="1" spans="1:10">
      <c r="A18" s="32" t="s">
        <v>38</v>
      </c>
      <c r="B18" s="29"/>
      <c r="C18" s="32"/>
      <c r="D18" s="32"/>
      <c r="E18" s="32"/>
      <c r="F18" s="33"/>
      <c r="G18" s="34">
        <f>SUM(G5:G17)</f>
        <v>4356719.35</v>
      </c>
      <c r="H18" s="28"/>
      <c r="I18" s="34">
        <f>SUM(I5:I17)</f>
        <v>0</v>
      </c>
      <c r="J18" s="28"/>
    </row>
    <row r="19" ht="267" customHeight="1" spans="1:10">
      <c r="A19" s="35" t="s">
        <v>39</v>
      </c>
      <c r="B19" s="35"/>
      <c r="C19" s="35"/>
      <c r="D19" s="35"/>
      <c r="E19" s="35"/>
      <c r="F19" s="35"/>
      <c r="G19" s="35"/>
      <c r="H19" s="35"/>
      <c r="I19" s="35"/>
      <c r="J19" s="35"/>
    </row>
  </sheetData>
  <mergeCells count="20">
    <mergeCell ref="A1:J1"/>
    <mergeCell ref="F2:G2"/>
    <mergeCell ref="H2:I2"/>
    <mergeCell ref="A18:E18"/>
    <mergeCell ref="A19:J19"/>
    <mergeCell ref="A2:A3"/>
    <mergeCell ref="A6:A7"/>
    <mergeCell ref="B2:B3"/>
    <mergeCell ref="B6:B7"/>
    <mergeCell ref="C2:C3"/>
    <mergeCell ref="C6:C7"/>
    <mergeCell ref="D2:D3"/>
    <mergeCell ref="D6:D7"/>
    <mergeCell ref="E2:E3"/>
    <mergeCell ref="E6:E7"/>
    <mergeCell ref="F6:F7"/>
    <mergeCell ref="G6:G7"/>
    <mergeCell ref="H6:H7"/>
    <mergeCell ref="I6:I7"/>
    <mergeCell ref="J6:J7"/>
  </mergeCells>
  <pageMargins left="0.156944444444444" right="0.236111111111111" top="0.275" bottom="0.196527777777778" header="0.236111111111111"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林凡燕</cp:lastModifiedBy>
  <dcterms:created xsi:type="dcterms:W3CDTF">2025-11-11T06:37:00Z</dcterms:created>
  <dcterms:modified xsi:type="dcterms:W3CDTF">2026-03-04T08:58:25Z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6C0E41CC90B64103AC3C9E2B2F27F588_13</vt:lpwstr>
  </property>
  <property fmtid="{D5CDD505-2E9C-101B-9397-08002B2CF9AE}" pid="3" name="KSOProductBuildVer">
    <vt:lpwstr>2052-11.1.0.14309</vt:lpwstr>
  </property>
  <property fmtid="{D5CDD505-2E9C-101B-9397-08002B2CF9AE}" pid="4" name="KSOReadingLayout">
    <vt:bool>true</vt:bool>
  </property>
</Properties>
</file>